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5" windowWidth="15480" windowHeight="10230" tabRatio="890"/>
  </bookViews>
  <sheets>
    <sheet name="Overview" sheetId="19" r:id="rId1"/>
    <sheet name="Information" sheetId="3" r:id="rId2"/>
    <sheet name="Gestation Table" sheetId="4" r:id="rId3"/>
    <sheet name="Cow Inventory" sheetId="1" r:id="rId4"/>
    <sheet name="Bull Inventory" sheetId="2" r:id="rId5"/>
    <sheet name="Pasture Usage" sheetId="5" r:id="rId6"/>
    <sheet name="SPA Performance" sheetId="6" r:id="rId7"/>
    <sheet name="Calf Information" sheetId="7" r:id="rId8"/>
    <sheet name="BCS Record" sheetId="8" r:id="rId9"/>
    <sheet name="Calving Activity" sheetId="9" r:id="rId10"/>
    <sheet name="Calf Health Record" sheetId="10" r:id="rId11"/>
    <sheet name="Marketing Data" sheetId="11" r:id="rId12"/>
    <sheet name="Cow Herd Health" sheetId="12" r:id="rId13"/>
    <sheet name="Cattle Treatment" sheetId="13" r:id="rId14"/>
    <sheet name="Cattle Sales" sheetId="14" r:id="rId15"/>
    <sheet name="Death Losses" sheetId="15" r:id="rId16"/>
    <sheet name="AI Breeding" sheetId="16" r:id="rId17"/>
    <sheet name="Supplement Record" sheetId="17" r:id="rId18"/>
    <sheet name="Annual Precipitation" sheetId="18" r:id="rId19"/>
  </sheets>
  <calcPr calcId="145621"/>
</workbook>
</file>

<file path=xl/calcChain.xml><?xml version="1.0" encoding="utf-8"?>
<calcChain xmlns="http://schemas.openxmlformats.org/spreadsheetml/2006/main">
  <c r="H7" i="5" l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6" i="5"/>
  <c r="I7" i="5"/>
  <c r="J7" i="5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6" i="5"/>
  <c r="C9" i="11"/>
  <c r="H5" i="5"/>
  <c r="F703" i="7"/>
  <c r="F702" i="7"/>
  <c r="H702" i="7"/>
  <c r="H28" i="6" s="1"/>
  <c r="D702" i="7"/>
  <c r="H16" i="6" s="1"/>
  <c r="D46" i="6" s="1"/>
  <c r="I5" i="5"/>
  <c r="J5" i="5"/>
  <c r="C35" i="18"/>
  <c r="D35" i="18"/>
  <c r="E35" i="18"/>
  <c r="F35" i="18"/>
  <c r="G35" i="18"/>
  <c r="H35" i="18"/>
  <c r="I35" i="18"/>
  <c r="J35" i="18"/>
  <c r="K35" i="18"/>
  <c r="L35" i="18"/>
  <c r="M35" i="18"/>
  <c r="B35" i="18"/>
  <c r="A5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M4" i="14"/>
  <c r="I4" i="14"/>
  <c r="G6" i="11"/>
  <c r="B9" i="11"/>
  <c r="E50" i="11" s="1"/>
  <c r="C43" i="11"/>
  <c r="B43" i="11"/>
  <c r="G42" i="11"/>
  <c r="G41" i="11"/>
  <c r="G40" i="11"/>
  <c r="G43" i="11" s="1"/>
  <c r="C26" i="11"/>
  <c r="B26" i="11"/>
  <c r="G25" i="11"/>
  <c r="G24" i="11"/>
  <c r="G23" i="11"/>
  <c r="G26" i="11" s="1"/>
  <c r="G7" i="11"/>
  <c r="G8" i="11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M501" i="7"/>
  <c r="M502" i="7"/>
  <c r="M503" i="7"/>
  <c r="M504" i="7"/>
  <c r="M505" i="7"/>
  <c r="M506" i="7"/>
  <c r="M507" i="7"/>
  <c r="M508" i="7"/>
  <c r="M509" i="7"/>
  <c r="M510" i="7"/>
  <c r="M511" i="7"/>
  <c r="M512" i="7"/>
  <c r="M513" i="7"/>
  <c r="M514" i="7"/>
  <c r="M515" i="7"/>
  <c r="M516" i="7"/>
  <c r="M517" i="7"/>
  <c r="M518" i="7"/>
  <c r="M519" i="7"/>
  <c r="M520" i="7"/>
  <c r="M521" i="7"/>
  <c r="M522" i="7"/>
  <c r="M523" i="7"/>
  <c r="M524" i="7"/>
  <c r="M525" i="7"/>
  <c r="M526" i="7"/>
  <c r="M527" i="7"/>
  <c r="M528" i="7"/>
  <c r="M529" i="7"/>
  <c r="M530" i="7"/>
  <c r="M531" i="7"/>
  <c r="M532" i="7"/>
  <c r="M533" i="7"/>
  <c r="M534" i="7"/>
  <c r="M535" i="7"/>
  <c r="M536" i="7"/>
  <c r="M537" i="7"/>
  <c r="M538" i="7"/>
  <c r="M539" i="7"/>
  <c r="M540" i="7"/>
  <c r="M541" i="7"/>
  <c r="M542" i="7"/>
  <c r="M543" i="7"/>
  <c r="M544" i="7"/>
  <c r="M545" i="7"/>
  <c r="M546" i="7"/>
  <c r="M547" i="7"/>
  <c r="M548" i="7"/>
  <c r="M549" i="7"/>
  <c r="M550" i="7"/>
  <c r="M551" i="7"/>
  <c r="M552" i="7"/>
  <c r="M553" i="7"/>
  <c r="M554" i="7"/>
  <c r="M555" i="7"/>
  <c r="M556" i="7"/>
  <c r="M557" i="7"/>
  <c r="M558" i="7"/>
  <c r="M559" i="7"/>
  <c r="M560" i="7"/>
  <c r="M561" i="7"/>
  <c r="M562" i="7"/>
  <c r="M563" i="7"/>
  <c r="M564" i="7"/>
  <c r="M565" i="7"/>
  <c r="M566" i="7"/>
  <c r="M567" i="7"/>
  <c r="M568" i="7"/>
  <c r="M569" i="7"/>
  <c r="M570" i="7"/>
  <c r="M571" i="7"/>
  <c r="M572" i="7"/>
  <c r="M573" i="7"/>
  <c r="M574" i="7"/>
  <c r="M575" i="7"/>
  <c r="M576" i="7"/>
  <c r="M577" i="7"/>
  <c r="M578" i="7"/>
  <c r="M579" i="7"/>
  <c r="M580" i="7"/>
  <c r="M581" i="7"/>
  <c r="M582" i="7"/>
  <c r="M583" i="7"/>
  <c r="M584" i="7"/>
  <c r="M585" i="7"/>
  <c r="M586" i="7"/>
  <c r="M587" i="7"/>
  <c r="M588" i="7"/>
  <c r="M589" i="7"/>
  <c r="M590" i="7"/>
  <c r="M591" i="7"/>
  <c r="M592" i="7"/>
  <c r="M593" i="7"/>
  <c r="M594" i="7"/>
  <c r="M595" i="7"/>
  <c r="M596" i="7"/>
  <c r="M597" i="7"/>
  <c r="M598" i="7"/>
  <c r="M599" i="7"/>
  <c r="M600" i="7"/>
  <c r="M601" i="7"/>
  <c r="M602" i="7"/>
  <c r="M603" i="7"/>
  <c r="M604" i="7"/>
  <c r="M605" i="7"/>
  <c r="M606" i="7"/>
  <c r="M607" i="7"/>
  <c r="M608" i="7"/>
  <c r="M609" i="7"/>
  <c r="M610" i="7"/>
  <c r="M611" i="7"/>
  <c r="M612" i="7"/>
  <c r="M613" i="7"/>
  <c r="M614" i="7"/>
  <c r="M615" i="7"/>
  <c r="M616" i="7"/>
  <c r="M617" i="7"/>
  <c r="M618" i="7"/>
  <c r="M619" i="7"/>
  <c r="M620" i="7"/>
  <c r="M621" i="7"/>
  <c r="M622" i="7"/>
  <c r="M623" i="7"/>
  <c r="M624" i="7"/>
  <c r="M625" i="7"/>
  <c r="M626" i="7"/>
  <c r="M627" i="7"/>
  <c r="M628" i="7"/>
  <c r="M629" i="7"/>
  <c r="M630" i="7"/>
  <c r="M631" i="7"/>
  <c r="M632" i="7"/>
  <c r="M633" i="7"/>
  <c r="M634" i="7"/>
  <c r="M635" i="7"/>
  <c r="M636" i="7"/>
  <c r="M637" i="7"/>
  <c r="M638" i="7"/>
  <c r="M639" i="7"/>
  <c r="M640" i="7"/>
  <c r="M641" i="7"/>
  <c r="M642" i="7"/>
  <c r="M643" i="7"/>
  <c r="M644" i="7"/>
  <c r="M645" i="7"/>
  <c r="M646" i="7"/>
  <c r="M647" i="7"/>
  <c r="M648" i="7"/>
  <c r="M649" i="7"/>
  <c r="M650" i="7"/>
  <c r="M651" i="7"/>
  <c r="M652" i="7"/>
  <c r="M653" i="7"/>
  <c r="M654" i="7"/>
  <c r="M655" i="7"/>
  <c r="M656" i="7"/>
  <c r="M657" i="7"/>
  <c r="M658" i="7"/>
  <c r="M659" i="7"/>
  <c r="M660" i="7"/>
  <c r="M661" i="7"/>
  <c r="M662" i="7"/>
  <c r="M663" i="7"/>
  <c r="M664" i="7"/>
  <c r="M665" i="7"/>
  <c r="M666" i="7"/>
  <c r="M667" i="7"/>
  <c r="M668" i="7"/>
  <c r="M669" i="7"/>
  <c r="M670" i="7"/>
  <c r="M671" i="7"/>
  <c r="M672" i="7"/>
  <c r="M673" i="7"/>
  <c r="M674" i="7"/>
  <c r="M675" i="7"/>
  <c r="M676" i="7"/>
  <c r="M677" i="7"/>
  <c r="M678" i="7"/>
  <c r="M679" i="7"/>
  <c r="M680" i="7"/>
  <c r="M681" i="7"/>
  <c r="M682" i="7"/>
  <c r="M683" i="7"/>
  <c r="M684" i="7"/>
  <c r="M685" i="7"/>
  <c r="M686" i="7"/>
  <c r="M687" i="7"/>
  <c r="M688" i="7"/>
  <c r="M689" i="7"/>
  <c r="M690" i="7"/>
  <c r="M691" i="7"/>
  <c r="M692" i="7"/>
  <c r="M693" i="7"/>
  <c r="M694" i="7"/>
  <c r="M695" i="7"/>
  <c r="M696" i="7"/>
  <c r="M697" i="7"/>
  <c r="M698" i="7"/>
  <c r="M699" i="7"/>
  <c r="M700" i="7"/>
  <c r="M4" i="7"/>
  <c r="O21" i="1"/>
  <c r="O22" i="1"/>
  <c r="O23" i="1"/>
  <c r="O24" i="1"/>
  <c r="O25" i="1"/>
  <c r="D54" i="6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L38" i="2"/>
  <c r="J38" i="2"/>
  <c r="D38" i="2"/>
  <c r="L19" i="2"/>
  <c r="J19" i="2"/>
  <c r="D19" i="2"/>
  <c r="M27" i="1"/>
  <c r="K27" i="1"/>
  <c r="I27" i="1"/>
  <c r="G27" i="1"/>
  <c r="E27" i="1"/>
  <c r="C27" i="1"/>
  <c r="O8" i="1"/>
  <c r="O9" i="1"/>
  <c r="O10" i="1"/>
  <c r="O11" i="1"/>
  <c r="O7" i="1"/>
  <c r="M13" i="1"/>
  <c r="K13" i="1"/>
  <c r="I13" i="1"/>
  <c r="G13" i="1"/>
  <c r="E13" i="1"/>
  <c r="C13" i="1"/>
  <c r="D42" i="6"/>
  <c r="N35" i="18"/>
  <c r="E13" i="11"/>
  <c r="E16" i="11"/>
  <c r="E15" i="11"/>
  <c r="E14" i="11"/>
  <c r="E31" i="11"/>
  <c r="E33" i="11"/>
  <c r="E30" i="11"/>
  <c r="E32" i="11"/>
  <c r="E48" i="11"/>
  <c r="G9" i="11"/>
  <c r="E9" i="11" s="1"/>
  <c r="E47" i="11"/>
  <c r="E49" i="11"/>
  <c r="J6" i="5"/>
  <c r="O27" i="1"/>
  <c r="H6" i="6" s="1"/>
  <c r="D50" i="6" l="1"/>
  <c r="H13" i="6"/>
  <c r="H21" i="6"/>
  <c r="F46" i="6"/>
  <c r="H46" i="6" s="1"/>
  <c r="F42" i="6"/>
  <c r="H42" i="6" s="1"/>
  <c r="F50" i="6"/>
  <c r="H50" i="6" s="1"/>
  <c r="F54" i="6" s="1"/>
  <c r="H54" i="6" s="1"/>
  <c r="O13" i="1"/>
</calcChain>
</file>

<file path=xl/comments1.xml><?xml version="1.0" encoding="utf-8"?>
<comments xmlns="http://schemas.openxmlformats.org/spreadsheetml/2006/main">
  <authors>
    <author>bruceg</author>
  </authors>
  <commentList>
    <comment ref="M2" authorId="0">
      <text>
        <r>
          <rPr>
            <b/>
            <sz val="8"/>
            <color indexed="81"/>
            <rFont val="Tahoma"/>
            <family val="2"/>
          </rPr>
          <t>bruceg:</t>
        </r>
        <r>
          <rPr>
            <sz val="8"/>
            <color indexed="81"/>
            <rFont val="Tahoma"/>
            <family val="2"/>
          </rPr>
          <t xml:space="preserve">
This is a simple adjusted weaning weight. It does not account for age of dam or other factors.</t>
        </r>
      </text>
    </comment>
  </commentList>
</comments>
</file>

<file path=xl/sharedStrings.xml><?xml version="1.0" encoding="utf-8"?>
<sst xmlns="http://schemas.openxmlformats.org/spreadsheetml/2006/main" count="637" uniqueCount="363">
  <si>
    <t>Breed Code</t>
  </si>
  <si>
    <t>Age</t>
  </si>
  <si>
    <t>2 year old</t>
  </si>
  <si>
    <t>3 year old</t>
  </si>
  <si>
    <t>4 + year old</t>
  </si>
  <si>
    <t>Total</t>
  </si>
  <si>
    <t xml:space="preserve">          HA - Hereford x Angus, SA - Sim x Angus).</t>
  </si>
  <si>
    <t>Date:</t>
  </si>
  <si>
    <t>Bull Inventory / Breeding Soundness Examination</t>
  </si>
  <si>
    <t>Number</t>
  </si>
  <si>
    <t>Breed</t>
  </si>
  <si>
    <t>Body Condition</t>
  </si>
  <si>
    <t>No. Tested</t>
  </si>
  <si>
    <t>No. Passed</t>
  </si>
  <si>
    <t>Yearling</t>
  </si>
  <si>
    <t>4 year old</t>
  </si>
  <si>
    <t>5 year old</t>
  </si>
  <si>
    <t>6 year old</t>
  </si>
  <si>
    <t>7 + years old</t>
  </si>
  <si>
    <t>Gestation Table</t>
  </si>
  <si>
    <t>Sep.</t>
  </si>
  <si>
    <t>Dec.</t>
  </si>
  <si>
    <t>Aug.</t>
  </si>
  <si>
    <t>Nov.</t>
  </si>
  <si>
    <t>July</t>
  </si>
  <si>
    <t>Oct.</t>
  </si>
  <si>
    <t>June</t>
  </si>
  <si>
    <t>May</t>
  </si>
  <si>
    <t>Apr.</t>
  </si>
  <si>
    <t>Mar.</t>
  </si>
  <si>
    <t>Feb.</t>
  </si>
  <si>
    <t>Jan.</t>
  </si>
  <si>
    <t>Find date of service in upper line.  Figure below indicates date due to calve.</t>
  </si>
  <si>
    <t>Body Condition Scoring System</t>
  </si>
  <si>
    <t>Body Condition Scoring (BCS) describe relative fatness of a cowherd through the use of a nine point system.</t>
  </si>
  <si>
    <t>BCS Description</t>
  </si>
  <si>
    <t>Source: Rasby &amp; Gosey, University of Nebraska</t>
  </si>
  <si>
    <t>Key Times to Condition Score Cows</t>
  </si>
  <si>
    <t>Weaning Time</t>
  </si>
  <si>
    <t>45 Days after Weaning</t>
  </si>
  <si>
    <t xml:space="preserve">  Gives a good idea of how fast cows are bouncing back after weaning.  Thin cows should be gaining back condition if cow type is matched with feed resources.</t>
  </si>
  <si>
    <t>90 Days before Calving</t>
  </si>
  <si>
    <t xml:space="preserve">  Last opportunity to get condition back on cows economically.  Time to separate thin cows from cows in good condition.</t>
  </si>
  <si>
    <t>Calving Time</t>
  </si>
  <si>
    <t xml:space="preserve">  If cows are thin, may want to change pre-calving feeding program.  Difficult to get condition on cows after calving economically.  Requires large amounts of high - quality feed.</t>
  </si>
  <si>
    <t>Breeding</t>
  </si>
  <si>
    <t xml:space="preserve">  Thin cows may indicate poor match of calving season to feed resources.  Maybe calving is too early in the spring.</t>
  </si>
  <si>
    <t xml:space="preserve">  Manage nutrition program so mature cows are a BCS 5 &amp; first - calf heifers are a BCS 6 by calving time.</t>
  </si>
  <si>
    <r>
      <t>1.</t>
    </r>
    <r>
      <rPr>
        <sz val="10"/>
        <rFont val="Arial"/>
      </rPr>
      <t xml:space="preserve">  Bone structure of shoulder, ribs, back, hooks &amp; pins are sharp to the touch &amp; easily visible.  No evidence of fat deposits or muscling.</t>
    </r>
  </si>
  <si>
    <r>
      <t>7.</t>
    </r>
    <r>
      <rPr>
        <sz val="10"/>
        <rFont val="Arial"/>
      </rPr>
      <t xml:space="preserve">  Ends of spinous processes can only be felt with very firm pressure.  Spaces between processes undistinguishable.  Abundant fat cover on either side of tailhead with evident patchiness.  Fat in brisket.</t>
    </r>
  </si>
  <si>
    <r>
      <t>8.</t>
    </r>
    <r>
      <rPr>
        <sz val="10"/>
        <rFont val="Arial"/>
      </rPr>
      <t xml:space="preserve">  Animal takes on smooth, blocky appearance.  Bone structure disappears from sight.  Fat cover is thick and spongy &amp; patchiness likely.  Brisket is full.</t>
    </r>
  </si>
  <si>
    <r>
      <t>9.</t>
    </r>
    <r>
      <rPr>
        <sz val="10"/>
        <rFont val="Arial"/>
      </rPr>
      <t xml:space="preserve">  Bone structure is not seen or easily felt.  Tailhead buried in fat.  Animal's mobility can actually be impaired by excessive fat.  Square appearance.</t>
    </r>
  </si>
  <si>
    <r>
      <t>5.</t>
    </r>
    <r>
      <rPr>
        <sz val="10"/>
        <rFont val="Arial"/>
      </rPr>
      <t xml:space="preserve">  12</t>
    </r>
    <r>
      <rPr>
        <vertAlign val="superscript"/>
        <sz val="10"/>
        <rFont val="Arial"/>
        <family val="2"/>
      </rPr>
      <t>th</t>
    </r>
    <r>
      <rPr>
        <sz val="10"/>
        <rFont val="Arial"/>
      </rPr>
      <t xml:space="preserve"> &amp; 13</t>
    </r>
    <r>
      <rPr>
        <vertAlign val="superscript"/>
        <sz val="10"/>
        <rFont val="Arial"/>
        <family val="2"/>
      </rPr>
      <t>th</t>
    </r>
    <r>
      <rPr>
        <sz val="10"/>
        <rFont val="Arial"/>
      </rPr>
      <t xml:space="preserve"> ribs not visible unless animal is shrunk.  Traverse spinous processes only felt with firm pressure &amp; feel rounded (not noticeable to the eye).  Spaces between processes are not visible &amp; only distinguishable with firm pressure.  Areas on each side of tailhead start to fill.</t>
    </r>
  </si>
  <si>
    <t>7 Steps to Improved Injection - Site Quality Control</t>
  </si>
  <si>
    <t>Source: It's Your Product, NCBA, 1999.</t>
  </si>
  <si>
    <r>
      <t>2.</t>
    </r>
    <r>
      <rPr>
        <sz val="10"/>
        <rFont val="Arial"/>
      </rPr>
      <t xml:space="preserve">  Follow instructions.  Make sure you read the label and labeling information before administering any animal health products.</t>
    </r>
  </si>
  <si>
    <r>
      <t>3.</t>
    </r>
    <r>
      <rPr>
        <sz val="10"/>
        <rFont val="Arial"/>
      </rPr>
      <t xml:space="preserve">  Avoid IM injections whenever other labeled routes of administration are available.</t>
    </r>
  </si>
  <si>
    <r>
      <t>4.</t>
    </r>
    <r>
      <rPr>
        <sz val="10"/>
        <rFont val="Arial"/>
      </rPr>
      <t xml:space="preserve">  Products approved for subcutaneous injections should be administered using the tent technique.  Clasp the animal's hide between your fingers and lift, then inject the product into the "tent."</t>
    </r>
  </si>
  <si>
    <r>
      <t>5.</t>
    </r>
    <r>
      <rPr>
        <sz val="10"/>
        <rFont val="Arial"/>
      </rPr>
      <t xml:space="preserve">  Never mix products.  Mixing products can cause unnecessary tissue damage, and may reduce the efficacy of the product administered and extend withdrawal period.</t>
    </r>
  </si>
  <si>
    <r>
      <t>6.</t>
    </r>
    <r>
      <rPr>
        <sz val="10"/>
        <rFont val="Arial"/>
      </rPr>
      <t xml:space="preserve">  Ask your suppliers to provide you and / or your veterinarian with sufficient documentation that shows that their injectable animal - health product does not cause tissue damage.</t>
    </r>
  </si>
  <si>
    <r>
      <t>7.</t>
    </r>
    <r>
      <rPr>
        <sz val="10"/>
        <rFont val="Arial"/>
      </rPr>
      <t xml:space="preserve">  Encourage biological and pharmaceutical manufacturers to provide tissue reaction information on all injectable, animal - health products.</t>
    </r>
  </si>
  <si>
    <r>
      <t>2.</t>
    </r>
    <r>
      <rPr>
        <sz val="10"/>
        <rFont val="Arial"/>
      </rPr>
      <t xml:space="preserve">  No evidence of fat deposit &amp; some muscle loss in hindquarters.  Spinous processes feel sharp &amp; easily seen with space between them.</t>
    </r>
  </si>
  <si>
    <r>
      <t>3.</t>
    </r>
    <r>
      <rPr>
        <sz val="10"/>
        <rFont val="Arial"/>
      </rPr>
      <t xml:space="preserve">  Very little fat cover over loin, back &amp; foreribs.  Backbone is still visible.  Spinal processes can be identified individually by touch &amp; sight.  Spaces between processes are less pronounced.</t>
    </r>
  </si>
  <si>
    <r>
      <t>4.</t>
    </r>
    <r>
      <rPr>
        <sz val="10"/>
        <rFont val="Arial"/>
      </rPr>
      <t xml:space="preserve">  Foreribs not noticeable but 12</t>
    </r>
    <r>
      <rPr>
        <vertAlign val="superscript"/>
        <sz val="10"/>
        <rFont val="Arial"/>
        <family val="2"/>
      </rPr>
      <t>th</t>
    </r>
    <r>
      <rPr>
        <sz val="10"/>
        <rFont val="Arial"/>
      </rPr>
      <t xml:space="preserve"> &amp; 13</t>
    </r>
    <r>
      <rPr>
        <vertAlign val="superscript"/>
        <sz val="10"/>
        <rFont val="Arial"/>
        <family val="2"/>
      </rPr>
      <t>th</t>
    </r>
    <r>
      <rPr>
        <sz val="10"/>
        <rFont val="Arial"/>
      </rPr>
      <t xml:space="preserve"> ribs are noticeable to the eye.  Traverse spinous processes identified by palpation (with slight pressure) &amp; feel rounded.</t>
    </r>
  </si>
  <si>
    <r>
      <t>6.</t>
    </r>
    <r>
      <rPr>
        <sz val="10"/>
        <rFont val="Arial"/>
      </rPr>
      <t xml:space="preserve">  Ribs are fully covered &amp; not visible.  Hindquarters are plump &amp; full.  Noticeable springiness over foreribs &amp; on each side of tailhead.  Firm pressure not required to feel traverse processes.  Brisket has some fat.</t>
    </r>
  </si>
  <si>
    <t xml:space="preserve">  Pay particular attention to young cows weaning their first calves, they are most likely to be thin at this time.  May need to consider early weaning calves from young cows &amp; giving higher quality grazing.</t>
  </si>
  <si>
    <r>
      <t>1.</t>
    </r>
    <r>
      <rPr>
        <sz val="10"/>
        <rFont val="Arial"/>
      </rPr>
      <t xml:space="preserve">  Administer all injectable products in the neck or shoulder region of your cattle, not in the round.  By doing so, you can help prevent defects from occurring.</t>
    </r>
  </si>
  <si>
    <t>* Use first letter of breed for code.  Use two letters as for example (HH - Hereford, AA - Angus,</t>
  </si>
  <si>
    <t>Pasture Usage</t>
  </si>
  <si>
    <t>% Supplemented</t>
  </si>
  <si>
    <t>Date</t>
  </si>
  <si>
    <t>Head</t>
  </si>
  <si>
    <t>Class</t>
  </si>
  <si>
    <t>Pasture</t>
  </si>
  <si>
    <t>In</t>
  </si>
  <si>
    <t>Out</t>
  </si>
  <si>
    <t>Usage</t>
  </si>
  <si>
    <t>% Grazed on Pasture</t>
  </si>
  <si>
    <t>Total   Days In</t>
  </si>
  <si>
    <t>Head    Days</t>
  </si>
  <si>
    <t>SPA Performance Measures</t>
  </si>
  <si>
    <t>Beginning Date</t>
  </si>
  <si>
    <t>Ending Date</t>
  </si>
  <si>
    <t xml:space="preserve">    Cows Exposed*</t>
  </si>
  <si>
    <t>Preg Check</t>
  </si>
  <si>
    <t xml:space="preserve">   Bred Cows</t>
  </si>
  <si>
    <t xml:space="preserve">   Open Cows</t>
  </si>
  <si>
    <t>Weaning</t>
  </si>
  <si>
    <t xml:space="preserve">   Calves Weaned</t>
  </si>
  <si>
    <t>Calving</t>
  </si>
  <si>
    <t xml:space="preserve">   Total Calves Born</t>
  </si>
  <si>
    <t xml:space="preserve">       Steers Weaned</t>
  </si>
  <si>
    <t xml:space="preserve">       Heifers Weaned</t>
  </si>
  <si>
    <t xml:space="preserve">       Bulls Weaned</t>
  </si>
  <si>
    <t xml:space="preserve">   Avg Weaning Weight</t>
  </si>
  <si>
    <t xml:space="preserve">       Avg Steer Weaning Weight</t>
  </si>
  <si>
    <t xml:space="preserve">       Avg Heifer Weaning Weight</t>
  </si>
  <si>
    <t xml:space="preserve">       Avg Bull Weaning Weight</t>
  </si>
  <si>
    <t>Pregnancy Percentage</t>
  </si>
  <si>
    <t xml:space="preserve">   Bred Cows divided by Cows Exposed</t>
  </si>
  <si>
    <t>Calving Percentage</t>
  </si>
  <si>
    <t xml:space="preserve">   Calves Born divided by Cows Exposed</t>
  </si>
  <si>
    <t>Weaning Percentage</t>
  </si>
  <si>
    <t xml:space="preserve">   Calves Weaned divided by Cows Exposed</t>
  </si>
  <si>
    <t>Pounds Weaned per Cow Exposed</t>
  </si>
  <si>
    <t xml:space="preserve">   Avg Weaning Weight X Weaning Percentage</t>
  </si>
  <si>
    <t>=</t>
  </si>
  <si>
    <t>Calf Information</t>
  </si>
  <si>
    <t>Cow ID</t>
  </si>
  <si>
    <t>Calf ID</t>
  </si>
  <si>
    <t>Sire ID</t>
  </si>
  <si>
    <t>Birth Date</t>
  </si>
  <si>
    <t>Birth Wt</t>
  </si>
  <si>
    <t>Sex</t>
  </si>
  <si>
    <t>CLVG EZ</t>
  </si>
  <si>
    <t>Wean Wt</t>
  </si>
  <si>
    <t>COW BCS</t>
  </si>
  <si>
    <t>AN31</t>
  </si>
  <si>
    <t>B</t>
  </si>
  <si>
    <t>Calf Died 2,1</t>
  </si>
  <si>
    <t xml:space="preserve"> - Predator</t>
  </si>
  <si>
    <t xml:space="preserve"> - Abortion</t>
  </si>
  <si>
    <t xml:space="preserve"> - Scours</t>
  </si>
  <si>
    <t xml:space="preserve"> - Pneumonia</t>
  </si>
  <si>
    <t xml:space="preserve"> - White Muscle</t>
  </si>
  <si>
    <t xml:space="preserve"> - Birth Related</t>
  </si>
  <si>
    <t xml:space="preserve"> - Accident</t>
  </si>
  <si>
    <t xml:space="preserve"> - Cold Stress</t>
  </si>
  <si>
    <t xml:space="preserve"> - Other</t>
  </si>
  <si>
    <t xml:space="preserve"> - Under 15 Days</t>
  </si>
  <si>
    <t xml:space="preserve"> - 15 to 30 Days</t>
  </si>
  <si>
    <t xml:space="preserve"> - 30 to Brand</t>
  </si>
  <si>
    <t xml:space="preserve"> - Brand to Wean</t>
  </si>
  <si>
    <t xml:space="preserve"> - No assistance</t>
  </si>
  <si>
    <t xml:space="preserve"> - Assisted, difficult</t>
  </si>
  <si>
    <t xml:space="preserve"> - Caesarean</t>
  </si>
  <si>
    <t xml:space="preserve"> - Breech Birth, Abnormal</t>
  </si>
  <si>
    <t xml:space="preserve"> - Enterotoxaemia</t>
  </si>
  <si>
    <t xml:space="preserve"> - Assisted, easy</t>
  </si>
  <si>
    <t xml:space="preserve"> - Nursed immediately, healthy</t>
  </si>
  <si>
    <t xml:space="preserve"> - Nursed on own but took time</t>
  </si>
  <si>
    <t xml:space="preserve"> - Dead on arrival</t>
  </si>
  <si>
    <t xml:space="preserve"> - Died shortly after birth</t>
  </si>
  <si>
    <t xml:space="preserve"> - Required assistance to suckle</t>
  </si>
  <si>
    <t>*Calf Vigor</t>
  </si>
  <si>
    <t>*Calving Ease</t>
  </si>
  <si>
    <t>Remarks**</t>
  </si>
  <si>
    <t>**Calf Death Loss Code</t>
  </si>
  <si>
    <t>**Age @ Death</t>
  </si>
  <si>
    <t>***Body Conditioning</t>
  </si>
  <si>
    <t>Body Condition Score Record</t>
  </si>
  <si>
    <t xml:space="preserve">  *Refer to Information Worksheet for Help with Body Condition Scoring</t>
  </si>
  <si>
    <t xml:space="preserve">   Refer to information worksheet</t>
  </si>
  <si>
    <t>Age Group</t>
  </si>
  <si>
    <t>Weaning BCS</t>
  </si>
  <si>
    <t>ID of Thin Cows</t>
  </si>
  <si>
    <t>4 &amp; Older</t>
  </si>
  <si>
    <t>Pre-Breeding BCS</t>
  </si>
  <si>
    <t>Calving BCS</t>
  </si>
  <si>
    <t>Pre-Calving BCS</t>
  </si>
  <si>
    <t>Calving Activity Data Record</t>
  </si>
  <si>
    <t>Cow Calv.</t>
  </si>
  <si>
    <t>age        start</t>
  </si>
  <si>
    <t>Period #1        2's Clvs</t>
  </si>
  <si>
    <t>Period #1           3's Clvs</t>
  </si>
  <si>
    <t>Period #1           4+ Clvs</t>
  </si>
  <si>
    <t>Date                  _    /    /</t>
  </si>
  <si>
    <t>Date                 _    /    /</t>
  </si>
  <si>
    <t>By Age of Cow - 21 Days</t>
  </si>
  <si>
    <t>Calving Period Days</t>
  </si>
  <si>
    <t xml:space="preserve">  * If you have age groups starting to calve at different times then use the starting date for that group as day 1 of the first </t>
  </si>
  <si>
    <t xml:space="preserve">calving period.  For example, if the bulls were put in with the two-year-old heifers (see gestation table worksheet) Apr. 1, </t>
  </si>
  <si>
    <t>you would expect them to start calving Jan. 11.  Under start date for two-year-olds you would enter 1/11.  If the first calf was</t>
  </si>
  <si>
    <t xml:space="preserve">born on Jan. 12, that calf would be entered under day 2 of the first period.  One born on Jan. 21 would be entered under day </t>
  </si>
  <si>
    <t>10.  If the bulls were put in with the rest of the herd on Apr. 22, the starting date would be Feb. 1 and that would be the start</t>
  </si>
  <si>
    <t>date for the rest of the herd.  In any age group those born before the scheduled start date would be entered as day 1.</t>
  </si>
  <si>
    <t>Calf Health Record</t>
  </si>
  <si>
    <t>Calf Hood Weaning</t>
  </si>
  <si>
    <t>Vaccinations</t>
  </si>
  <si>
    <t>Parasite Control</t>
  </si>
  <si>
    <t xml:space="preserve">   Brand:</t>
  </si>
  <si>
    <t xml:space="preserve">   Description / Comments:</t>
  </si>
  <si>
    <t xml:space="preserve">   Castration Method:</t>
  </si>
  <si>
    <t>Sex:</t>
  </si>
  <si>
    <t>Signed:</t>
  </si>
  <si>
    <t>Veterinarian:</t>
  </si>
  <si>
    <t>Lice</t>
  </si>
  <si>
    <t>Grubs</t>
  </si>
  <si>
    <t>Worms</t>
  </si>
  <si>
    <t>Other</t>
  </si>
  <si>
    <t>Diseases</t>
  </si>
  <si>
    <t>Company</t>
  </si>
  <si>
    <t>Serial #</t>
  </si>
  <si>
    <t>Lot #</t>
  </si>
  <si>
    <t>Withdrawal Date</t>
  </si>
  <si>
    <t>Location</t>
  </si>
  <si>
    <t>Processor Initials</t>
  </si>
  <si>
    <t>Route of Admin-     istration</t>
  </si>
  <si>
    <t>Withdr-     awal        Date</t>
  </si>
  <si>
    <t>No.      Doses</t>
  </si>
  <si>
    <t>Exp.          Date</t>
  </si>
  <si>
    <t>Product</t>
  </si>
  <si>
    <t>Amount</t>
  </si>
  <si>
    <t>Cost</t>
  </si>
  <si>
    <t>Per Head</t>
  </si>
  <si>
    <t>No. Head</t>
  </si>
  <si>
    <t xml:space="preserve">   Steers</t>
  </si>
  <si>
    <t>Bulls</t>
  </si>
  <si>
    <t xml:space="preserve">      Bulls</t>
  </si>
  <si>
    <t xml:space="preserve">    Heifers</t>
  </si>
  <si>
    <t>Dehorned:  Yes</t>
  </si>
  <si>
    <t>No</t>
  </si>
  <si>
    <t>Location:</t>
  </si>
  <si>
    <t>Phone:</t>
  </si>
  <si>
    <t xml:space="preserve"> Date Weaned</t>
  </si>
  <si>
    <t xml:space="preserve">      No. of Animals</t>
  </si>
  <si>
    <t xml:space="preserve">     Date:</t>
  </si>
  <si>
    <t xml:space="preserve">Withdrawal Date   </t>
  </si>
  <si>
    <t xml:space="preserve">Amount  _  </t>
  </si>
  <si>
    <t>Steers</t>
  </si>
  <si>
    <t>Heifers</t>
  </si>
  <si>
    <t>Marketing Costs</t>
  </si>
  <si>
    <t>Commission</t>
  </si>
  <si>
    <t>Brand Inspection</t>
  </si>
  <si>
    <t>Shrink</t>
  </si>
  <si>
    <t>Weighing Conditions</t>
  </si>
  <si>
    <t>Trucking</t>
  </si>
  <si>
    <t>Buyer:</t>
  </si>
  <si>
    <t>Cow Herd Health</t>
  </si>
  <si>
    <t>Date of Vaccination</t>
  </si>
  <si>
    <t>Total Head</t>
  </si>
  <si>
    <t>Vaccinated</t>
  </si>
  <si>
    <t>Total Cost</t>
  </si>
  <si>
    <t>Cattle Treatment Record</t>
  </si>
  <si>
    <t>Animal ID</t>
  </si>
  <si>
    <t>Diagnosis</t>
  </si>
  <si>
    <t>Treatment / Dose</t>
  </si>
  <si>
    <t>Length of Withdrawal</t>
  </si>
  <si>
    <t>Comments</t>
  </si>
  <si>
    <t>Route of Admin - istration</t>
  </si>
  <si>
    <t>Cattle Sales</t>
  </si>
  <si>
    <t>Kind</t>
  </si>
  <si>
    <t>Avg. Wt.</t>
  </si>
  <si>
    <t>Summary of Death Losses</t>
  </si>
  <si>
    <t>ID</t>
  </si>
  <si>
    <t>Date Died</t>
  </si>
  <si>
    <t>Reason of Death</t>
  </si>
  <si>
    <t>AI Breeding Record</t>
  </si>
  <si>
    <t>Cow No.</t>
  </si>
  <si>
    <t>Sire</t>
  </si>
  <si>
    <t>AI Tech.</t>
  </si>
  <si>
    <t>1st Service</t>
  </si>
  <si>
    <t>2nd Service</t>
  </si>
  <si>
    <t>Remarks</t>
  </si>
  <si>
    <t>Supplement Record</t>
  </si>
  <si>
    <t>Pasture:</t>
  </si>
  <si>
    <t>Lb</t>
  </si>
  <si>
    <t>Days</t>
  </si>
  <si>
    <t>Avg. Consumption (Hd/Day)</t>
  </si>
  <si>
    <t>Avg. Consumption (Hd/Mo)</t>
  </si>
  <si>
    <t>No Animals:</t>
  </si>
  <si>
    <t>WT.:</t>
  </si>
  <si>
    <t>Total:</t>
  </si>
  <si>
    <t>Annual Precipitation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</si>
  <si>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</si>
  <si>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</si>
  <si>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</si>
  <si>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</si>
  <si>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</si>
  <si>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</si>
  <si>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</si>
  <si>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</si>
  <si>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</si>
  <si>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[C]</t>
  </si>
  <si>
    <t>[A]</t>
  </si>
  <si>
    <t>[B]</t>
  </si>
  <si>
    <t>[D]</t>
  </si>
  <si>
    <t>[E]</t>
  </si>
  <si>
    <t>[F]</t>
  </si>
  <si>
    <t>=[G]</t>
  </si>
  <si>
    <t>]F]</t>
  </si>
  <si>
    <t>[G]</t>
  </si>
  <si>
    <t>This excel spreadsheet was developed (programmed) at Utah State University</t>
  </si>
  <si>
    <r>
      <t>The</t>
    </r>
    <r>
      <rPr>
        <sz val="10"/>
        <rFont val="Arial"/>
      </rPr>
      <t xml:space="preserve"> "</t>
    </r>
    <r>
      <rPr>
        <sz val="14"/>
        <color indexed="10"/>
        <rFont val="Arial"/>
        <family val="2"/>
      </rPr>
      <t>Red Book</t>
    </r>
    <r>
      <rPr>
        <sz val="10"/>
        <rFont val="Arial"/>
      </rPr>
      <t xml:space="preserve">" </t>
    </r>
    <r>
      <rPr>
        <sz val="12"/>
        <rFont val="Arial"/>
        <family val="2"/>
      </rPr>
      <t>is published by the National Beef Cattlemen's Association</t>
    </r>
  </si>
  <si>
    <t>Open Replecements</t>
  </si>
  <si>
    <t>Bred Repleacements</t>
  </si>
  <si>
    <t>Exposed Cow Herd Inventory               Beginning of Breeding Season</t>
  </si>
  <si>
    <t>Cow Herd Inventory                Beginning of Fiscal Year</t>
  </si>
  <si>
    <t>Enter Breed of animals (see notes below)</t>
  </si>
  <si>
    <r>
      <t>Cells that are highlighted in</t>
    </r>
    <r>
      <rPr>
        <sz val="12"/>
        <color indexed="17"/>
        <rFont val="Arial"/>
        <family val="2"/>
      </rPr>
      <t xml:space="preserve"> </t>
    </r>
    <r>
      <rPr>
        <sz val="14"/>
        <color indexed="11"/>
        <rFont val="Arial"/>
        <family val="2"/>
      </rPr>
      <t>Green</t>
    </r>
    <r>
      <rPr>
        <sz val="12"/>
        <rFont val="Arial"/>
        <family val="2"/>
      </rPr>
      <t xml:space="preserve"> are formulas and should not be altered</t>
    </r>
  </si>
  <si>
    <t>Cows</t>
  </si>
  <si>
    <r>
      <t>Tan</t>
    </r>
    <r>
      <rPr>
        <sz val="10"/>
        <rFont val="Arial"/>
        <family val="2"/>
      </rPr>
      <t xml:space="preserve"> </t>
    </r>
    <r>
      <rPr>
        <sz val="12"/>
        <rFont val="Arial"/>
        <family val="2"/>
      </rPr>
      <t>Cells are examples to assist you.</t>
    </r>
  </si>
  <si>
    <t>Fiscal Year</t>
  </si>
  <si>
    <t xml:space="preserve">      Live </t>
  </si>
  <si>
    <t xml:space="preserve">      Dead </t>
  </si>
  <si>
    <t>Wean Date</t>
  </si>
  <si>
    <t>205 day</t>
  </si>
  <si>
    <t xml:space="preserve">adjusted </t>
  </si>
  <si>
    <t xml:space="preserve">Marketing </t>
  </si>
  <si>
    <t>Total weight</t>
  </si>
  <si>
    <t>Price (cwt)</t>
  </si>
  <si>
    <t xml:space="preserve">Number </t>
  </si>
  <si>
    <t>Cost per head</t>
  </si>
  <si>
    <t>Total cost</t>
  </si>
  <si>
    <t xml:space="preserve">Date: </t>
  </si>
  <si>
    <t>Total Weight</t>
  </si>
  <si>
    <t>Price(cwt)</t>
  </si>
  <si>
    <t>Day of month</t>
  </si>
  <si>
    <t>Total for year</t>
  </si>
  <si>
    <t>Record precipitation (inches by day or total since last measurement)</t>
  </si>
  <si>
    <t>AUMS*</t>
  </si>
  <si>
    <t>AUMs* are calculated assuming a 1000 pound animal is grazed</t>
  </si>
  <si>
    <t>Bull</t>
  </si>
  <si>
    <t>The "red book" was originally designed by Ed Duren (University of Idaho)</t>
  </si>
  <si>
    <t xml:space="preserve">under the direction of E. Bruce Godfrey </t>
  </si>
  <si>
    <r>
      <t xml:space="preserve">Cells that are highlighted in </t>
    </r>
    <r>
      <rPr>
        <sz val="14"/>
        <color indexed="44"/>
        <rFont val="Arial"/>
        <family val="2"/>
      </rPr>
      <t>Blue</t>
    </r>
    <r>
      <rPr>
        <sz val="12"/>
        <color indexed="44"/>
        <rFont val="Arial"/>
        <family val="2"/>
      </rPr>
      <t xml:space="preserve"> </t>
    </r>
    <r>
      <rPr>
        <sz val="12"/>
        <rFont val="Arial"/>
        <family val="2"/>
      </rPr>
      <t>are where data need to be entered</t>
    </r>
  </si>
  <si>
    <t>Marketing Data</t>
  </si>
  <si>
    <t>SPA adjusts the number of cows exposed for cow and heifer purchases or</t>
  </si>
  <si>
    <t>sales. For a complete set of SPA worksheets call the NCBA office</t>
  </si>
  <si>
    <t>303-850-3371</t>
  </si>
  <si>
    <t>under the direction of the IRM Redbook Working Group that reports</t>
  </si>
  <si>
    <t xml:space="preserve">to the Joint Producer Education Committee at the National Cattlemen's Beef Association. </t>
  </si>
  <si>
    <t>For more information about NCBA go to:</t>
  </si>
  <si>
    <t>Example</t>
  </si>
  <si>
    <t>Char angus steers</t>
  </si>
  <si>
    <t>www.beefusa.org</t>
  </si>
  <si>
    <t>A</t>
  </si>
  <si>
    <t>cows</t>
  </si>
  <si>
    <t>bulls</t>
  </si>
  <si>
    <t>h</t>
  </si>
  <si>
    <t>coccidiosis</t>
  </si>
  <si>
    <t>b</t>
  </si>
  <si>
    <t>Darlin'</t>
  </si>
  <si>
    <t>Jersey</t>
  </si>
  <si>
    <t>Embryo</t>
  </si>
  <si>
    <t>JxH</t>
  </si>
  <si>
    <t>BVD</t>
  </si>
  <si>
    <t>PI3</t>
  </si>
  <si>
    <t>BRSV</t>
  </si>
  <si>
    <t>Lepto</t>
  </si>
  <si>
    <t>Vibrio</t>
  </si>
  <si>
    <t>CND</t>
  </si>
  <si>
    <t>Haemophilus</t>
  </si>
  <si>
    <t>Somnus</t>
  </si>
  <si>
    <t>Novartis</t>
  </si>
  <si>
    <t>Boehrinder</t>
  </si>
  <si>
    <t>38-1050C</t>
  </si>
  <si>
    <t>187-232A</t>
  </si>
  <si>
    <t>118-711</t>
  </si>
  <si>
    <t>307-02</t>
  </si>
  <si>
    <t>SubQ</t>
  </si>
  <si>
    <t>neck</t>
  </si>
  <si>
    <t>DM</t>
  </si>
  <si>
    <t>ViroSheild 6</t>
  </si>
  <si>
    <t>100-078</t>
  </si>
  <si>
    <t>Sub Q</t>
  </si>
  <si>
    <t>Neck</t>
  </si>
  <si>
    <t>Ivermectin</t>
  </si>
  <si>
    <t>50ml</t>
  </si>
  <si>
    <t>8242 - Angus</t>
  </si>
  <si>
    <t>fell in ditch</t>
  </si>
  <si>
    <t>801 - calf</t>
  </si>
  <si>
    <t>calf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</si>
</sst>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mm/dd/yy;@"/>
    <numFmt numFmtId="165" formatCode="&quot;$&quot;#,##0.00"/>
    <numFmt numFmtId="166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  <font>
      <sz val="14"/>
      <color indexed="11"/>
      <name val="Arial"/>
      <family val="2"/>
    </font>
    <font>
      <sz val="12"/>
      <color indexed="44"/>
      <name val="Arial"/>
      <family val="2"/>
    </font>
    <font>
      <sz val="14"/>
      <color indexed="44"/>
      <name val="Arial"/>
      <family val="2"/>
    </font>
    <font>
      <sz val="14"/>
      <color indexed="47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2" fillId="0" borderId="3" xfId="0" applyFont="1" applyBorder="1"/>
    <xf numFmtId="0" fontId="0" fillId="0" borderId="0" xfId="0" applyBorder="1"/>
    <xf numFmtId="0" fontId="0" fillId="0" borderId="18" xfId="0" applyBorder="1"/>
    <xf numFmtId="0" fontId="0" fillId="0" borderId="3" xfId="0" applyBorder="1"/>
    <xf numFmtId="0" fontId="0" fillId="0" borderId="1" xfId="0" applyBorder="1"/>
    <xf numFmtId="0" fontId="0" fillId="0" borderId="19" xfId="0" applyBorder="1"/>
    <xf numFmtId="0" fontId="0" fillId="0" borderId="8" xfId="0" applyBorder="1"/>
    <xf numFmtId="0" fontId="0" fillId="0" borderId="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0" fillId="0" borderId="24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wrapText="1"/>
    </xf>
    <xf numFmtId="0" fontId="0" fillId="0" borderId="31" xfId="0" applyBorder="1" applyAlignment="1">
      <alignment wrapText="1"/>
    </xf>
    <xf numFmtId="0" fontId="1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5" fillId="0" borderId="0" xfId="0" applyFont="1"/>
    <xf numFmtId="0" fontId="11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0" fillId="0" borderId="31" xfId="0" applyBorder="1"/>
    <xf numFmtId="0" fontId="2" fillId="0" borderId="0" xfId="0" applyFont="1" applyAlignment="1">
      <alignment horizontal="right"/>
    </xf>
    <xf numFmtId="0" fontId="0" fillId="0" borderId="32" xfId="0" applyBorder="1"/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/>
    <xf numFmtId="0" fontId="0" fillId="0" borderId="0" xfId="0" applyFill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0" fillId="0" borderId="6" xfId="0" applyBorder="1"/>
    <xf numFmtId="0" fontId="0" fillId="0" borderId="8" xfId="0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49" fontId="0" fillId="0" borderId="0" xfId="0" applyNumberFormat="1" applyBorder="1"/>
    <xf numFmtId="0" fontId="0" fillId="0" borderId="0" xfId="0" quotePrefix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0" xfId="0" applyFont="1" applyFill="1"/>
    <xf numFmtId="1" fontId="0" fillId="2" borderId="14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0" fontId="0" fillId="3" borderId="0" xfId="0" applyFill="1"/>
    <xf numFmtId="0" fontId="23" fillId="5" borderId="0" xfId="0" applyFont="1" applyFill="1"/>
    <xf numFmtId="0" fontId="0" fillId="5" borderId="0" xfId="0" applyFill="1"/>
    <xf numFmtId="0" fontId="28" fillId="5" borderId="0" xfId="0" applyFont="1" applyFill="1"/>
    <xf numFmtId="0" fontId="0" fillId="2" borderId="19" xfId="0" applyFill="1" applyBorder="1"/>
    <xf numFmtId="0" fontId="0" fillId="2" borderId="1" xfId="0" applyFill="1" applyBorder="1"/>
    <xf numFmtId="10" fontId="0" fillId="2" borderId="38" xfId="0" applyNumberFormat="1" applyFill="1" applyBorder="1"/>
    <xf numFmtId="0" fontId="0" fillId="2" borderId="38" xfId="0" applyFill="1" applyBorder="1"/>
    <xf numFmtId="0" fontId="0" fillId="4" borderId="3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3" borderId="15" xfId="0" applyFill="1" applyBorder="1"/>
    <xf numFmtId="0" fontId="0" fillId="3" borderId="8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31" xfId="0" applyFill="1" applyBorder="1"/>
    <xf numFmtId="0" fontId="6" fillId="5" borderId="0" xfId="0" applyFont="1" applyFill="1"/>
    <xf numFmtId="14" fontId="0" fillId="4" borderId="7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65" fontId="0" fillId="2" borderId="1" xfId="0" applyNumberFormat="1" applyFill="1" applyBorder="1"/>
    <xf numFmtId="165" fontId="0" fillId="2" borderId="8" xfId="0" applyNumberFormat="1" applyFill="1" applyBorder="1"/>
    <xf numFmtId="0" fontId="0" fillId="2" borderId="8" xfId="0" applyFill="1" applyBorder="1"/>
    <xf numFmtId="0" fontId="2" fillId="0" borderId="0" xfId="0" applyFont="1" applyAlignment="1">
      <alignment horizontal="center"/>
    </xf>
    <xf numFmtId="166" fontId="0" fillId="2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3" borderId="9" xfId="0" applyFill="1" applyBorder="1"/>
    <xf numFmtId="0" fontId="0" fillId="3" borderId="37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0" fillId="2" borderId="5" xfId="0" applyFill="1" applyBorder="1"/>
    <xf numFmtId="0" fontId="6" fillId="5" borderId="0" xfId="0" applyFont="1" applyFill="1" applyBorder="1"/>
    <xf numFmtId="0" fontId="0" fillId="0" borderId="0" xfId="0" applyAlignment="1">
      <alignment horizontal="left"/>
    </xf>
    <xf numFmtId="1" fontId="0" fillId="4" borderId="14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1" fillId="2" borderId="19" xfId="0" applyFont="1" applyFill="1" applyBorder="1" applyProtection="1"/>
    <xf numFmtId="0" fontId="0" fillId="2" borderId="19" xfId="0" applyFill="1" applyBorder="1" applyProtection="1"/>
    <xf numFmtId="0" fontId="0" fillId="0" borderId="18" xfId="0" applyBorder="1" applyProtection="1">
      <protection locked="0"/>
    </xf>
    <xf numFmtId="0" fontId="0" fillId="3" borderId="19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9" xfId="0" applyFill="1" applyBorder="1" applyProtection="1"/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0" xfId="0" applyFont="1" applyFill="1" applyProtection="1">
      <protection locked="0"/>
    </xf>
    <xf numFmtId="0" fontId="6" fillId="3" borderId="1" xfId="0" applyFont="1" applyFill="1" applyBorder="1" applyProtection="1"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15" fillId="3" borderId="15" xfId="0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165" fontId="0" fillId="3" borderId="8" xfId="0" applyNumberFormat="1" applyFill="1" applyBorder="1" applyAlignment="1" applyProtection="1">
      <alignment horizontal="center"/>
      <protection locked="0"/>
    </xf>
    <xf numFmtId="165" fontId="0" fillId="3" borderId="8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5" fontId="0" fillId="7" borderId="8" xfId="0" applyNumberFormat="1" applyFill="1" applyBorder="1" applyAlignment="1"/>
    <xf numFmtId="0" fontId="0" fillId="7" borderId="8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</xf>
    <xf numFmtId="165" fontId="0" fillId="7" borderId="8" xfId="0" applyNumberFormat="1" applyFill="1" applyBorder="1" applyAlignment="1" applyProtection="1">
      <alignment horizontal="center"/>
      <protection locked="0"/>
    </xf>
    <xf numFmtId="165" fontId="0" fillId="7" borderId="8" xfId="0" applyNumberFormat="1" applyFill="1" applyBorder="1" applyAlignment="1" applyProtection="1">
      <alignment horizontal="center"/>
    </xf>
    <xf numFmtId="0" fontId="0" fillId="0" borderId="0" xfId="0" applyBorder="1" applyProtection="1"/>
    <xf numFmtId="0" fontId="0" fillId="3" borderId="8" xfId="0" applyFill="1" applyBorder="1" applyProtection="1">
      <protection locked="0"/>
    </xf>
    <xf numFmtId="0" fontId="15" fillId="3" borderId="8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1" fontId="0" fillId="7" borderId="9" xfId="0" applyNumberFormat="1" applyFill="1" applyBorder="1" applyAlignment="1">
      <alignment horizontal="center"/>
    </xf>
    <xf numFmtId="1" fontId="15" fillId="2" borderId="14" xfId="0" applyNumberFormat="1" applyFont="1" applyFill="1" applyBorder="1" applyAlignment="1">
      <alignment horizontal="center"/>
    </xf>
    <xf numFmtId="14" fontId="15" fillId="3" borderId="8" xfId="0" applyNumberFormat="1" applyFont="1" applyFill="1" applyBorder="1" applyAlignment="1">
      <alignment horizontal="center"/>
    </xf>
    <xf numFmtId="0" fontId="15" fillId="4" borderId="31" xfId="0" applyFont="1" applyFill="1" applyBorder="1"/>
    <xf numFmtId="0" fontId="15" fillId="3" borderId="31" xfId="0" applyFont="1" applyFill="1" applyBorder="1"/>
    <xf numFmtId="14" fontId="0" fillId="3" borderId="1" xfId="0" applyNumberFormat="1" applyFill="1" applyBorder="1"/>
    <xf numFmtId="0" fontId="32" fillId="0" borderId="0" xfId="1" applyAlignment="1" applyProtection="1"/>
    <xf numFmtId="0" fontId="1" fillId="3" borderId="1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7" fontId="0" fillId="3" borderId="1" xfId="0" applyNumberFormat="1" applyFill="1" applyBorder="1"/>
    <xf numFmtId="6" fontId="0" fillId="3" borderId="1" xfId="0" applyNumberFormat="1" applyFill="1" applyBorder="1"/>
    <xf numFmtId="14" fontId="0" fillId="3" borderId="31" xfId="0" applyNumberFormat="1" applyFill="1" applyBorder="1"/>
    <xf numFmtId="17" fontId="0" fillId="3" borderId="31" xfId="0" applyNumberFormat="1" applyFill="1" applyBorder="1"/>
    <xf numFmtId="14" fontId="0" fillId="3" borderId="8" xfId="0" applyNumberFormat="1" applyFill="1" applyBorder="1"/>
    <xf numFmtId="0" fontId="9" fillId="0" borderId="0" xfId="0" applyFont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textRotation="180"/>
    </xf>
    <xf numFmtId="0" fontId="2" fillId="0" borderId="3" xfId="0" applyFont="1" applyBorder="1" applyAlignment="1">
      <alignment horizontal="center" vertical="center" textRotation="180"/>
    </xf>
    <xf numFmtId="0" fontId="18" fillId="0" borderId="0" xfId="0" applyFont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26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19</xdr:row>
      <xdr:rowOff>66675</xdr:rowOff>
    </xdr:from>
    <xdr:to>
      <xdr:col>3</xdr:col>
      <xdr:colOff>200025</xdr:colOff>
      <xdr:row>29</xdr:row>
      <xdr:rowOff>76200</xdr:rowOff>
    </xdr:to>
    <xdr:pic>
      <xdr:nvPicPr>
        <xdr:cNvPr id="7178" name="Picture 3" descr="USUE 100 Year Tw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3381375"/>
          <a:ext cx="16383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5</xdr:row>
      <xdr:rowOff>57150</xdr:rowOff>
    </xdr:from>
    <xdr:to>
      <xdr:col>2</xdr:col>
      <xdr:colOff>180975</xdr:colOff>
      <xdr:row>15</xdr:row>
      <xdr:rowOff>76200</xdr:rowOff>
    </xdr:to>
    <xdr:pic>
      <xdr:nvPicPr>
        <xdr:cNvPr id="7179" name="Picture 4" descr="REd_book_smaller[1]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" y="1047750"/>
          <a:ext cx="10477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5</xdr:row>
      <xdr:rowOff>76200</xdr:rowOff>
    </xdr:from>
    <xdr:to>
      <xdr:col>6</xdr:col>
      <xdr:colOff>561975</xdr:colOff>
      <xdr:row>15</xdr:row>
      <xdr:rowOff>95250</xdr:rowOff>
    </xdr:to>
    <xdr:pic>
      <xdr:nvPicPr>
        <xdr:cNvPr id="7180" name="Picture 5" descr="NCBA_Logo_-_Vertical_with_Tagline[1]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62175" y="1066800"/>
          <a:ext cx="2057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eefusa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/>
  </sheetViews>
  <sheetFormatPr defaultRowHeight="12.75" x14ac:dyDescent="0.2"/>
  <sheetData>
    <row r="1" spans="1:6" ht="18" x14ac:dyDescent="0.25">
      <c r="A1" s="92" t="s">
        <v>283</v>
      </c>
    </row>
    <row r="2" spans="1:6" ht="15" x14ac:dyDescent="0.2">
      <c r="A2" s="92" t="s">
        <v>320</v>
      </c>
    </row>
    <row r="3" spans="1:6" ht="15" x14ac:dyDescent="0.2">
      <c r="A3" s="92" t="s">
        <v>321</v>
      </c>
    </row>
    <row r="4" spans="1:6" ht="15" x14ac:dyDescent="0.2">
      <c r="A4" s="92" t="s">
        <v>322</v>
      </c>
      <c r="F4" s="191" t="s">
        <v>325</v>
      </c>
    </row>
    <row r="5" spans="1:6" ht="15" x14ac:dyDescent="0.2">
      <c r="A5" s="93" t="s">
        <v>313</v>
      </c>
      <c r="B5" s="92"/>
    </row>
    <row r="17" spans="1:8" ht="15" x14ac:dyDescent="0.2">
      <c r="A17" s="93" t="s">
        <v>282</v>
      </c>
    </row>
    <row r="18" spans="1:8" ht="15" x14ac:dyDescent="0.2">
      <c r="A18" s="93" t="s">
        <v>314</v>
      </c>
    </row>
    <row r="32" spans="1:8" ht="18" x14ac:dyDescent="0.25">
      <c r="A32" s="110" t="s">
        <v>289</v>
      </c>
      <c r="B32" s="111"/>
      <c r="C32" s="111"/>
      <c r="D32" s="111"/>
      <c r="E32" s="111"/>
      <c r="F32" s="111"/>
      <c r="G32" s="111"/>
      <c r="H32" s="111"/>
    </row>
    <row r="33" spans="1:8" ht="18" x14ac:dyDescent="0.25">
      <c r="A33" s="110" t="s">
        <v>315</v>
      </c>
      <c r="B33" s="111"/>
      <c r="C33" s="111"/>
      <c r="D33" s="111"/>
      <c r="E33" s="111"/>
      <c r="F33" s="111"/>
      <c r="G33" s="111"/>
      <c r="H33" s="111"/>
    </row>
    <row r="34" spans="1:8" ht="18" x14ac:dyDescent="0.25">
      <c r="A34" s="112" t="s">
        <v>291</v>
      </c>
      <c r="B34" s="111"/>
      <c r="C34" s="111"/>
      <c r="D34" s="111"/>
      <c r="E34" s="111"/>
    </row>
  </sheetData>
  <phoneticPr fontId="20" type="noConversion"/>
  <hyperlinks>
    <hyperlink ref="F4" r:id="rId1"/>
  </hyperlinks>
  <pageMargins left="0.75" right="0.75" top="1" bottom="1" header="0.5" footer="0.5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5" workbookViewId="0">
      <selection activeCell="B11" sqref="B11"/>
    </sheetView>
  </sheetViews>
  <sheetFormatPr defaultRowHeight="12.75" x14ac:dyDescent="0.2"/>
  <cols>
    <col min="1" max="1" width="12.28515625" customWidth="1"/>
    <col min="2" max="22" width="3.28515625" customWidth="1"/>
    <col min="23" max="23" width="6" customWidth="1"/>
  </cols>
  <sheetData>
    <row r="1" spans="1:23" s="69" customFormat="1" ht="18" x14ac:dyDescent="0.25">
      <c r="A1" s="215" t="s">
        <v>160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3" x14ac:dyDescent="0.2">
      <c r="A2" s="24" t="s">
        <v>170</v>
      </c>
    </row>
    <row r="3" spans="1:23" x14ac:dyDescent="0.2">
      <c r="A3" s="24" t="s">
        <v>171</v>
      </c>
    </row>
    <row r="4" spans="1:23" x14ac:dyDescent="0.2">
      <c r="A4" s="24" t="s">
        <v>172</v>
      </c>
    </row>
    <row r="5" spans="1:23" x14ac:dyDescent="0.2">
      <c r="A5" s="24" t="s">
        <v>173</v>
      </c>
    </row>
    <row r="6" spans="1:23" x14ac:dyDescent="0.2">
      <c r="A6" s="24" t="s">
        <v>174</v>
      </c>
    </row>
    <row r="7" spans="1:23" x14ac:dyDescent="0.2">
      <c r="A7" s="24" t="s">
        <v>175</v>
      </c>
    </row>
    <row r="8" spans="1:23" ht="19.5" customHeight="1" x14ac:dyDescent="0.2">
      <c r="H8" s="1" t="s">
        <v>168</v>
      </c>
    </row>
    <row r="9" spans="1:23" x14ac:dyDescent="0.2">
      <c r="A9" t="s">
        <v>161</v>
      </c>
      <c r="I9" t="s">
        <v>169</v>
      </c>
    </row>
    <row r="10" spans="1:23" x14ac:dyDescent="0.2">
      <c r="A10" s="47" t="s">
        <v>162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0">
        <v>15</v>
      </c>
      <c r="Q10" s="30">
        <v>16</v>
      </c>
      <c r="R10" s="30">
        <v>17</v>
      </c>
      <c r="S10" s="30">
        <v>18</v>
      </c>
      <c r="T10" s="30">
        <v>19</v>
      </c>
      <c r="U10" s="30">
        <v>20</v>
      </c>
      <c r="V10" s="30">
        <v>21</v>
      </c>
      <c r="W10" s="30" t="s">
        <v>5</v>
      </c>
    </row>
    <row r="11" spans="1:23" ht="25.5" x14ac:dyDescent="0.2">
      <c r="A11" s="67" t="s">
        <v>163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 ht="25.5" x14ac:dyDescent="0.2">
      <c r="A12" s="67" t="s">
        <v>166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ht="25.5" x14ac:dyDescent="0.2">
      <c r="A13" s="68" t="s">
        <v>164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pans="1:23" ht="25.5" x14ac:dyDescent="0.2">
      <c r="A14" s="67" t="s">
        <v>166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 ht="25.5" x14ac:dyDescent="0.2">
      <c r="A15" s="67" t="s">
        <v>165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 ht="25.5" x14ac:dyDescent="0.2">
      <c r="A16" s="67" t="s">
        <v>167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pans="1:23" ht="9" customHeight="1" x14ac:dyDescent="0.2"/>
    <row r="18" spans="1:23" x14ac:dyDescent="0.2">
      <c r="A18" t="s">
        <v>161</v>
      </c>
      <c r="I18" t="s">
        <v>169</v>
      </c>
    </row>
    <row r="19" spans="1:23" x14ac:dyDescent="0.2">
      <c r="A19" s="47" t="s">
        <v>162</v>
      </c>
      <c r="B19" s="30">
        <v>1</v>
      </c>
      <c r="C19" s="30">
        <v>2</v>
      </c>
      <c r="D19" s="30">
        <v>3</v>
      </c>
      <c r="E19" s="30">
        <v>4</v>
      </c>
      <c r="F19" s="30">
        <v>5</v>
      </c>
      <c r="G19" s="30">
        <v>6</v>
      </c>
      <c r="H19" s="30">
        <v>7</v>
      </c>
      <c r="I19" s="30">
        <v>8</v>
      </c>
      <c r="J19" s="30">
        <v>9</v>
      </c>
      <c r="K19" s="30">
        <v>10</v>
      </c>
      <c r="L19" s="30">
        <v>11</v>
      </c>
      <c r="M19" s="30">
        <v>12</v>
      </c>
      <c r="N19" s="30">
        <v>13</v>
      </c>
      <c r="O19" s="30">
        <v>14</v>
      </c>
      <c r="P19" s="30">
        <v>15</v>
      </c>
      <c r="Q19" s="30">
        <v>16</v>
      </c>
      <c r="R19" s="30">
        <v>17</v>
      </c>
      <c r="S19" s="30">
        <v>18</v>
      </c>
      <c r="T19" s="30">
        <v>19</v>
      </c>
      <c r="U19" s="30">
        <v>20</v>
      </c>
      <c r="V19" s="30">
        <v>21</v>
      </c>
      <c r="W19" s="30" t="s">
        <v>5</v>
      </c>
    </row>
    <row r="20" spans="1:23" ht="25.5" x14ac:dyDescent="0.2">
      <c r="A20" s="67" t="s">
        <v>163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 ht="25.5" x14ac:dyDescent="0.2">
      <c r="A21" s="67" t="s">
        <v>166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pans="1:23" ht="25.5" x14ac:dyDescent="0.2">
      <c r="A22" s="68" t="s">
        <v>164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</row>
    <row r="23" spans="1:23" ht="25.5" x14ac:dyDescent="0.2">
      <c r="A23" s="67" t="s">
        <v>166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</row>
    <row r="24" spans="1:23" ht="25.5" x14ac:dyDescent="0.2">
      <c r="A24" s="67" t="s">
        <v>165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</row>
    <row r="25" spans="1:23" ht="25.5" x14ac:dyDescent="0.2">
      <c r="A25" s="67" t="s">
        <v>167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3" ht="9" customHeight="1" x14ac:dyDescent="0.2"/>
    <row r="27" spans="1:23" x14ac:dyDescent="0.2">
      <c r="A27" t="s">
        <v>161</v>
      </c>
      <c r="I27" t="s">
        <v>169</v>
      </c>
    </row>
    <row r="28" spans="1:23" x14ac:dyDescent="0.2">
      <c r="A28" s="47" t="s">
        <v>162</v>
      </c>
      <c r="B28" s="30">
        <v>1</v>
      </c>
      <c r="C28" s="30">
        <v>2</v>
      </c>
      <c r="D28" s="30">
        <v>3</v>
      </c>
      <c r="E28" s="30">
        <v>4</v>
      </c>
      <c r="F28" s="30">
        <v>5</v>
      </c>
      <c r="G28" s="30">
        <v>6</v>
      </c>
      <c r="H28" s="30">
        <v>7</v>
      </c>
      <c r="I28" s="30">
        <v>8</v>
      </c>
      <c r="J28" s="30">
        <v>9</v>
      </c>
      <c r="K28" s="30">
        <v>10</v>
      </c>
      <c r="L28" s="30">
        <v>11</v>
      </c>
      <c r="M28" s="30">
        <v>12</v>
      </c>
      <c r="N28" s="30">
        <v>13</v>
      </c>
      <c r="O28" s="30">
        <v>14</v>
      </c>
      <c r="P28" s="30">
        <v>15</v>
      </c>
      <c r="Q28" s="30">
        <v>16</v>
      </c>
      <c r="R28" s="30">
        <v>17</v>
      </c>
      <c r="S28" s="30">
        <v>18</v>
      </c>
      <c r="T28" s="30">
        <v>19</v>
      </c>
      <c r="U28" s="30">
        <v>20</v>
      </c>
      <c r="V28" s="30">
        <v>21</v>
      </c>
      <c r="W28" s="30" t="s">
        <v>5</v>
      </c>
    </row>
    <row r="29" spans="1:23" ht="25.5" x14ac:dyDescent="0.2">
      <c r="A29" s="67" t="s">
        <v>163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3" ht="25.5" x14ac:dyDescent="0.2">
      <c r="A30" s="67" t="s">
        <v>166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</row>
    <row r="31" spans="1:23" ht="25.5" x14ac:dyDescent="0.2">
      <c r="A31" s="68" t="s">
        <v>164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</row>
    <row r="32" spans="1:23" ht="25.5" x14ac:dyDescent="0.2">
      <c r="A32" s="67" t="s">
        <v>166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</row>
    <row r="33" spans="1:23" ht="25.5" x14ac:dyDescent="0.2">
      <c r="A33" s="67" t="s">
        <v>165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1:23" ht="25.5" x14ac:dyDescent="0.2">
      <c r="A34" s="67" t="s">
        <v>167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</sheetData>
  <mergeCells count="1">
    <mergeCell ref="A1:W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U13" sqref="U13"/>
    </sheetView>
  </sheetViews>
  <sheetFormatPr defaultRowHeight="12.75" x14ac:dyDescent="0.2"/>
  <cols>
    <col min="1" max="1" width="5.42578125" customWidth="1"/>
    <col min="3" max="3" width="2.7109375" customWidth="1"/>
    <col min="5" max="5" width="2.7109375" customWidth="1"/>
    <col min="7" max="7" width="2.7109375" customWidth="1"/>
    <col min="8" max="8" width="7" customWidth="1"/>
    <col min="9" max="9" width="2.7109375" customWidth="1"/>
    <col min="10" max="10" width="9.140625" bestFit="1" customWidth="1"/>
    <col min="11" max="11" width="2.7109375" customWidth="1"/>
    <col min="12" max="12" width="5.42578125" customWidth="1"/>
    <col min="13" max="13" width="2.7109375" customWidth="1"/>
    <col min="14" max="14" width="7.7109375" customWidth="1"/>
    <col min="15" max="15" width="2.7109375" customWidth="1"/>
    <col min="16" max="16" width="8.7109375" customWidth="1"/>
    <col min="17" max="17" width="2.7109375" customWidth="1"/>
    <col min="18" max="18" width="8.28515625" customWidth="1"/>
    <col min="19" max="19" width="2.7109375" customWidth="1"/>
    <col min="20" max="20" width="8.140625" bestFit="1" customWidth="1"/>
  </cols>
  <sheetData>
    <row r="1" spans="1:21" ht="20.25" x14ac:dyDescent="0.3">
      <c r="A1" s="212" t="s">
        <v>176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</row>
    <row r="2" spans="1:21" ht="9" customHeight="1" x14ac:dyDescent="0.2"/>
    <row r="3" spans="1:21" x14ac:dyDescent="0.2">
      <c r="D3" s="1" t="s">
        <v>177</v>
      </c>
      <c r="J3" s="1" t="s">
        <v>216</v>
      </c>
      <c r="K3" s="47"/>
      <c r="L3" s="47"/>
      <c r="M3" s="47"/>
      <c r="N3" s="47"/>
      <c r="O3" s="47"/>
    </row>
    <row r="4" spans="1:21" x14ac:dyDescent="0.2">
      <c r="A4" s="1" t="s">
        <v>178</v>
      </c>
    </row>
    <row r="5" spans="1:21" s="71" customFormat="1" ht="33.75" x14ac:dyDescent="0.2">
      <c r="B5" s="72" t="s">
        <v>190</v>
      </c>
      <c r="D5" s="72" t="s">
        <v>191</v>
      </c>
      <c r="F5" s="72" t="s">
        <v>192</v>
      </c>
      <c r="H5" s="72" t="s">
        <v>193</v>
      </c>
      <c r="J5" s="72" t="s">
        <v>200</v>
      </c>
      <c r="L5" s="72" t="s">
        <v>199</v>
      </c>
      <c r="N5" s="72" t="s">
        <v>198</v>
      </c>
      <c r="P5" s="72" t="s">
        <v>197</v>
      </c>
      <c r="R5" s="72" t="s">
        <v>195</v>
      </c>
      <c r="T5" s="72" t="s">
        <v>196</v>
      </c>
    </row>
    <row r="6" spans="1:21" ht="15" customHeight="1" x14ac:dyDescent="0.2">
      <c r="B6" s="124" t="s">
        <v>336</v>
      </c>
      <c r="D6" s="124" t="s">
        <v>344</v>
      </c>
      <c r="F6" s="124" t="s">
        <v>346</v>
      </c>
      <c r="H6" s="124" t="s">
        <v>348</v>
      </c>
      <c r="J6" s="190">
        <v>40587</v>
      </c>
      <c r="L6" s="124">
        <v>34</v>
      </c>
      <c r="N6" s="124"/>
      <c r="P6" s="124" t="s">
        <v>350</v>
      </c>
      <c r="R6" s="124" t="s">
        <v>351</v>
      </c>
      <c r="T6" s="124" t="s">
        <v>352</v>
      </c>
    </row>
    <row r="7" spans="1:21" ht="15" customHeight="1" x14ac:dyDescent="0.2">
      <c r="B7" s="124" t="s">
        <v>337</v>
      </c>
      <c r="D7" s="124" t="s">
        <v>344</v>
      </c>
      <c r="F7" s="124" t="s">
        <v>346</v>
      </c>
      <c r="H7" s="124" t="s">
        <v>348</v>
      </c>
      <c r="J7" s="190">
        <v>40587</v>
      </c>
      <c r="L7" s="124">
        <v>34</v>
      </c>
      <c r="N7" s="124"/>
      <c r="P7" s="124" t="s">
        <v>350</v>
      </c>
      <c r="R7" s="124" t="s">
        <v>351</v>
      </c>
      <c r="T7" s="124" t="s">
        <v>352</v>
      </c>
    </row>
    <row r="8" spans="1:21" ht="15" customHeight="1" x14ac:dyDescent="0.2">
      <c r="B8" s="124" t="s">
        <v>338</v>
      </c>
      <c r="D8" s="124" t="s">
        <v>344</v>
      </c>
      <c r="F8" s="124" t="s">
        <v>346</v>
      </c>
      <c r="H8" s="124" t="s">
        <v>348</v>
      </c>
      <c r="J8" s="190">
        <v>40587</v>
      </c>
      <c r="L8" s="124">
        <v>34</v>
      </c>
      <c r="N8" s="124"/>
      <c r="P8" s="124" t="s">
        <v>350</v>
      </c>
      <c r="R8" s="124" t="s">
        <v>351</v>
      </c>
      <c r="T8" s="124" t="s">
        <v>352</v>
      </c>
    </row>
    <row r="9" spans="1:21" ht="15" customHeight="1" x14ac:dyDescent="0.2">
      <c r="B9" s="124" t="s">
        <v>339</v>
      </c>
      <c r="D9" s="124" t="s">
        <v>344</v>
      </c>
      <c r="F9" s="124" t="s">
        <v>346</v>
      </c>
      <c r="H9" s="124" t="s">
        <v>348</v>
      </c>
      <c r="J9" s="190">
        <v>40587</v>
      </c>
      <c r="L9" s="124">
        <v>34</v>
      </c>
      <c r="N9" s="124"/>
      <c r="P9" s="124" t="s">
        <v>350</v>
      </c>
      <c r="R9" s="124" t="s">
        <v>351</v>
      </c>
      <c r="T9" s="124" t="s">
        <v>352</v>
      </c>
    </row>
    <row r="10" spans="1:21" ht="15" customHeight="1" x14ac:dyDescent="0.2">
      <c r="B10" s="124" t="s">
        <v>340</v>
      </c>
      <c r="D10" s="124" t="s">
        <v>344</v>
      </c>
      <c r="F10" s="124" t="s">
        <v>346</v>
      </c>
      <c r="H10" s="124" t="s">
        <v>348</v>
      </c>
      <c r="J10" s="190">
        <v>40587</v>
      </c>
      <c r="L10" s="124">
        <v>34</v>
      </c>
      <c r="N10" s="124"/>
      <c r="P10" s="124" t="s">
        <v>350</v>
      </c>
      <c r="R10" s="124" t="s">
        <v>351</v>
      </c>
      <c r="T10" s="124" t="s">
        <v>352</v>
      </c>
    </row>
    <row r="11" spans="1:21" ht="15" customHeight="1" x14ac:dyDescent="0.2">
      <c r="B11" s="124" t="s">
        <v>341</v>
      </c>
      <c r="D11" s="124" t="s">
        <v>345</v>
      </c>
      <c r="F11" s="124" t="s">
        <v>347</v>
      </c>
      <c r="H11" s="124" t="s">
        <v>349</v>
      </c>
      <c r="J11" s="190">
        <v>40663</v>
      </c>
      <c r="L11" s="124">
        <v>34</v>
      </c>
      <c r="N11" s="124"/>
      <c r="P11" s="124" t="s">
        <v>350</v>
      </c>
      <c r="R11" s="124" t="s">
        <v>351</v>
      </c>
      <c r="T11" s="124" t="s">
        <v>352</v>
      </c>
    </row>
    <row r="12" spans="1:21" ht="15" customHeight="1" x14ac:dyDescent="0.2">
      <c r="B12" s="124" t="s">
        <v>342</v>
      </c>
      <c r="D12" s="124" t="s">
        <v>345</v>
      </c>
      <c r="F12" s="124" t="s">
        <v>347</v>
      </c>
      <c r="H12" s="124" t="s">
        <v>349</v>
      </c>
      <c r="J12" s="190">
        <v>40663</v>
      </c>
      <c r="L12" s="124">
        <v>34</v>
      </c>
      <c r="N12" s="125"/>
      <c r="P12" s="124" t="s">
        <v>350</v>
      </c>
      <c r="R12" s="124" t="s">
        <v>351</v>
      </c>
      <c r="T12" s="124" t="s">
        <v>352</v>
      </c>
    </row>
    <row r="13" spans="1:21" ht="15" customHeight="1" x14ac:dyDescent="0.2">
      <c r="B13" s="124" t="s">
        <v>343</v>
      </c>
      <c r="D13" s="124" t="s">
        <v>345</v>
      </c>
      <c r="F13" s="124" t="s">
        <v>347</v>
      </c>
      <c r="H13" s="124" t="s">
        <v>349</v>
      </c>
      <c r="J13" s="190">
        <v>40663</v>
      </c>
      <c r="L13" s="124">
        <v>34</v>
      </c>
      <c r="N13" s="124"/>
      <c r="P13" s="124" t="s">
        <v>350</v>
      </c>
      <c r="R13" s="124" t="s">
        <v>351</v>
      </c>
      <c r="T13" s="124" t="s">
        <v>352</v>
      </c>
    </row>
    <row r="14" spans="1:21" ht="9" customHeight="1" x14ac:dyDescent="0.2">
      <c r="B14" s="44"/>
      <c r="D14" s="44"/>
      <c r="F14" s="44"/>
      <c r="H14" s="44"/>
      <c r="J14" s="44"/>
      <c r="L14" s="44"/>
      <c r="N14" s="44"/>
      <c r="P14" s="44"/>
      <c r="R14" s="44"/>
      <c r="T14" s="44"/>
    </row>
    <row r="15" spans="1:21" ht="15" customHeight="1" x14ac:dyDescent="0.2">
      <c r="A15" s="1" t="s">
        <v>179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1" s="70" customFormat="1" ht="15" customHeight="1" x14ac:dyDescent="0.2">
      <c r="A16" s="71"/>
      <c r="B16" s="71"/>
      <c r="C16" s="72"/>
      <c r="D16" s="72" t="s">
        <v>201</v>
      </c>
      <c r="E16" s="72"/>
      <c r="F16" s="71"/>
      <c r="G16" s="72"/>
      <c r="H16" s="76" t="s">
        <v>218</v>
      </c>
      <c r="I16" s="71"/>
      <c r="J16" s="73"/>
      <c r="K16" s="77" t="s">
        <v>217</v>
      </c>
      <c r="L16" s="73"/>
      <c r="N16" s="72" t="s">
        <v>193</v>
      </c>
      <c r="O16" s="75"/>
      <c r="P16" s="72" t="s">
        <v>203</v>
      </c>
      <c r="Q16" s="71"/>
      <c r="R16" s="72" t="s">
        <v>204</v>
      </c>
      <c r="S16" s="71"/>
      <c r="T16" s="72" t="s">
        <v>205</v>
      </c>
    </row>
    <row r="17" spans="1:20" ht="15" customHeight="1" x14ac:dyDescent="0.2">
      <c r="A17" t="s">
        <v>186</v>
      </c>
      <c r="C17" s="47"/>
      <c r="D17" s="124"/>
      <c r="E17" s="47"/>
      <c r="G17" s="47"/>
      <c r="H17" s="124"/>
      <c r="J17" s="47"/>
      <c r="K17" s="47"/>
      <c r="L17" s="47"/>
      <c r="N17" s="47"/>
      <c r="P17" s="47"/>
      <c r="R17" s="47"/>
      <c r="T17" s="47"/>
    </row>
    <row r="18" spans="1:20" ht="15" customHeight="1" x14ac:dyDescent="0.2">
      <c r="A18" t="s">
        <v>187</v>
      </c>
      <c r="C18" s="47"/>
      <c r="D18" s="124"/>
      <c r="E18" s="47"/>
      <c r="G18" s="47"/>
      <c r="H18" s="124"/>
      <c r="J18" s="47"/>
      <c r="K18" s="47"/>
      <c r="L18" s="47"/>
      <c r="N18" s="47"/>
      <c r="P18" s="47"/>
      <c r="R18" s="47"/>
      <c r="T18" s="47"/>
    </row>
    <row r="19" spans="1:20" ht="15" customHeight="1" x14ac:dyDescent="0.2">
      <c r="A19" t="s">
        <v>188</v>
      </c>
      <c r="C19" s="47"/>
      <c r="D19" s="124"/>
      <c r="E19" s="47"/>
      <c r="G19" s="47"/>
      <c r="H19" s="124"/>
      <c r="J19" s="47"/>
      <c r="K19" s="47"/>
      <c r="L19" s="47"/>
      <c r="N19" s="47"/>
      <c r="P19" s="47"/>
      <c r="R19" s="47"/>
      <c r="T19" s="47"/>
    </row>
    <row r="20" spans="1:20" ht="15" customHeight="1" x14ac:dyDescent="0.2">
      <c r="A20" t="s">
        <v>189</v>
      </c>
      <c r="C20" s="47"/>
      <c r="D20" s="124"/>
      <c r="E20" s="47"/>
      <c r="G20" s="47"/>
      <c r="H20" s="124"/>
      <c r="J20" s="47"/>
      <c r="K20" s="47"/>
      <c r="L20" s="47"/>
      <c r="N20" s="47"/>
      <c r="P20" s="47"/>
      <c r="R20" s="47"/>
      <c r="T20" s="47"/>
    </row>
    <row r="21" spans="1:20" ht="15" customHeight="1" x14ac:dyDescent="0.2">
      <c r="A21" s="47"/>
      <c r="C21" s="47"/>
      <c r="D21" s="124"/>
      <c r="E21" s="47"/>
      <c r="G21" s="47"/>
      <c r="H21" s="124"/>
      <c r="J21" s="47"/>
      <c r="K21" s="47"/>
      <c r="L21" s="47"/>
      <c r="N21" s="47"/>
      <c r="P21" s="47"/>
      <c r="R21" s="47"/>
      <c r="T21" s="47"/>
    </row>
    <row r="22" spans="1:20" s="44" customFormat="1" ht="15" customHeight="1" x14ac:dyDescent="0.2">
      <c r="A22" s="47"/>
      <c r="C22" s="47"/>
      <c r="D22" s="124"/>
      <c r="E22" s="47"/>
      <c r="G22" s="47"/>
      <c r="H22" s="124"/>
      <c r="J22" s="47"/>
      <c r="K22" s="47"/>
      <c r="L22" s="47"/>
      <c r="N22" s="47"/>
      <c r="P22" s="47"/>
      <c r="R22" s="47"/>
      <c r="T22" s="47"/>
    </row>
    <row r="23" spans="1:20" ht="11.25" customHeight="1" x14ac:dyDescent="0.2"/>
    <row r="24" spans="1:20" ht="15" customHeight="1" x14ac:dyDescent="0.2">
      <c r="A24" t="s">
        <v>183</v>
      </c>
      <c r="B24" t="s">
        <v>206</v>
      </c>
      <c r="C24" s="47"/>
      <c r="D24" t="s">
        <v>208</v>
      </c>
      <c r="E24" s="47"/>
      <c r="F24" t="s">
        <v>209</v>
      </c>
      <c r="G24" s="47"/>
      <c r="H24" t="s">
        <v>215</v>
      </c>
      <c r="K24" s="47"/>
      <c r="L24" s="47"/>
      <c r="M24" s="74" t="s">
        <v>214</v>
      </c>
      <c r="P24" s="47"/>
      <c r="Q24" s="47"/>
    </row>
    <row r="25" spans="1:20" ht="15" customHeight="1" x14ac:dyDescent="0.2">
      <c r="A25" t="s">
        <v>182</v>
      </c>
      <c r="D25" s="47"/>
      <c r="E25" s="47"/>
      <c r="F25" s="47"/>
      <c r="G25" s="47"/>
      <c r="I25" t="s">
        <v>210</v>
      </c>
      <c r="L25" s="47"/>
      <c r="M25" t="s">
        <v>211</v>
      </c>
      <c r="N25" s="47"/>
    </row>
    <row r="26" spans="1:20" ht="15" customHeight="1" x14ac:dyDescent="0.2">
      <c r="A26" t="s">
        <v>180</v>
      </c>
      <c r="C26" s="47"/>
      <c r="D26" s="47"/>
      <c r="E26" s="47"/>
      <c r="F26" s="47"/>
      <c r="G26" s="47"/>
      <c r="I26" t="s">
        <v>212</v>
      </c>
      <c r="K26" s="47"/>
      <c r="L26" s="47"/>
      <c r="M26" s="47"/>
      <c r="N26" s="47"/>
      <c r="O26" s="47"/>
    </row>
    <row r="27" spans="1:20" ht="15" customHeight="1" x14ac:dyDescent="0.2">
      <c r="A27" t="s">
        <v>181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20" ht="15" customHeight="1" x14ac:dyDescent="0.2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20" ht="15" customHeight="1" x14ac:dyDescent="0.2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20" ht="15" customHeight="1" x14ac:dyDescent="0.2">
      <c r="A30" t="s">
        <v>184</v>
      </c>
      <c r="C30" s="47"/>
      <c r="D30" s="47"/>
      <c r="E30" s="47"/>
      <c r="F30" s="47"/>
      <c r="G30" s="47"/>
      <c r="H30" s="47"/>
      <c r="J30" t="s">
        <v>7</v>
      </c>
      <c r="K30" s="47"/>
      <c r="L30" s="47"/>
      <c r="M30" s="47"/>
      <c r="N30" s="47"/>
      <c r="O30" s="47"/>
      <c r="P30" s="47"/>
    </row>
    <row r="31" spans="1:20" ht="15" customHeight="1" x14ac:dyDescent="0.2">
      <c r="A31" t="s">
        <v>185</v>
      </c>
      <c r="C31" s="47"/>
      <c r="D31" s="47"/>
      <c r="E31" s="47"/>
      <c r="F31" s="47"/>
      <c r="G31" s="47"/>
      <c r="H31" s="47"/>
      <c r="J31" t="s">
        <v>213</v>
      </c>
      <c r="K31" s="47"/>
      <c r="L31" s="47"/>
      <c r="M31" s="47"/>
      <c r="N31" s="47"/>
      <c r="O31" s="47"/>
      <c r="P31" s="47"/>
    </row>
  </sheetData>
  <mergeCells count="1">
    <mergeCell ref="A1:U1"/>
  </mergeCells>
  <phoneticPr fontId="0" type="noConversion"/>
  <pageMargins left="0.75" right="0.75" top="1" bottom="1" header="0.5" footer="0.5"/>
  <pageSetup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C17" sqref="C17"/>
    </sheetView>
  </sheetViews>
  <sheetFormatPr defaultRowHeight="12.75" x14ac:dyDescent="0.2"/>
  <cols>
    <col min="1" max="2" width="11.85546875" customWidth="1"/>
    <col min="3" max="3" width="12.85546875" customWidth="1"/>
    <col min="4" max="4" width="3" customWidth="1"/>
    <col min="5" max="5" width="10" customWidth="1"/>
    <col min="6" max="6" width="3.85546875" customWidth="1"/>
    <col min="7" max="7" width="12.85546875" customWidth="1"/>
    <col min="8" max="8" width="10.7109375" customWidth="1"/>
  </cols>
  <sheetData>
    <row r="1" spans="1:8" ht="21" thickBot="1" x14ac:dyDescent="0.35">
      <c r="A1" s="216" t="s">
        <v>316</v>
      </c>
      <c r="B1" s="216"/>
      <c r="C1" s="216"/>
      <c r="D1" s="216"/>
      <c r="E1" s="216"/>
      <c r="F1" s="216"/>
      <c r="G1" s="216"/>
      <c r="H1" s="216"/>
    </row>
    <row r="2" spans="1:8" x14ac:dyDescent="0.2">
      <c r="A2" s="1"/>
      <c r="B2" s="1"/>
    </row>
    <row r="3" spans="1:8" ht="15" customHeight="1" x14ac:dyDescent="0.2">
      <c r="A3" s="1" t="s">
        <v>298</v>
      </c>
      <c r="B3" s="1" t="s">
        <v>304</v>
      </c>
      <c r="C3" s="47"/>
      <c r="D3" s="44"/>
      <c r="E3" s="134" t="s">
        <v>227</v>
      </c>
      <c r="G3" s="205"/>
      <c r="H3" s="205"/>
    </row>
    <row r="4" spans="1:8" ht="9" customHeight="1" x14ac:dyDescent="0.2"/>
    <row r="5" spans="1:8" ht="15" customHeight="1" x14ac:dyDescent="0.2">
      <c r="B5" t="s">
        <v>301</v>
      </c>
      <c r="C5" s="64" t="s">
        <v>299</v>
      </c>
      <c r="D5" s="2"/>
      <c r="E5" s="64" t="s">
        <v>300</v>
      </c>
      <c r="F5" s="2"/>
      <c r="G5" s="64" t="s">
        <v>202</v>
      </c>
    </row>
    <row r="6" spans="1:8" ht="15" customHeight="1" x14ac:dyDescent="0.2">
      <c r="A6" t="s">
        <v>219</v>
      </c>
      <c r="B6" s="171">
        <v>3</v>
      </c>
      <c r="C6" s="171">
        <v>1533</v>
      </c>
      <c r="E6" s="172">
        <v>124</v>
      </c>
      <c r="G6" s="132">
        <f>C6/100*E6</f>
        <v>1900.92</v>
      </c>
    </row>
    <row r="7" spans="1:8" ht="15" customHeight="1" x14ac:dyDescent="0.2">
      <c r="A7" t="s">
        <v>220</v>
      </c>
      <c r="B7" s="171">
        <v>5</v>
      </c>
      <c r="C7" s="171">
        <v>2500</v>
      </c>
      <c r="E7" s="172">
        <v>120</v>
      </c>
      <c r="G7" s="132">
        <f>C7/100*E7</f>
        <v>3000</v>
      </c>
    </row>
    <row r="8" spans="1:8" ht="15" customHeight="1" x14ac:dyDescent="0.2">
      <c r="A8" t="s">
        <v>207</v>
      </c>
      <c r="B8" s="171">
        <v>12</v>
      </c>
      <c r="C8" s="171">
        <v>12000</v>
      </c>
      <c r="E8" s="172">
        <v>100</v>
      </c>
      <c r="G8" s="132">
        <f>C8/100*E8</f>
        <v>12000</v>
      </c>
    </row>
    <row r="9" spans="1:8" ht="15" customHeight="1" x14ac:dyDescent="0.2">
      <c r="A9" t="s">
        <v>5</v>
      </c>
      <c r="B9" s="177">
        <f>SUM(B6:B8)</f>
        <v>20</v>
      </c>
      <c r="C9" s="178">
        <f>SUM(C6:C8)</f>
        <v>16033</v>
      </c>
      <c r="D9" s="44"/>
      <c r="E9" s="180">
        <f>G9/C9*100</f>
        <v>105.41333499656957</v>
      </c>
      <c r="F9" s="44"/>
      <c r="G9" s="176">
        <f>SUM(G6:G8)</f>
        <v>16900.919999999998</v>
      </c>
      <c r="H9" s="44"/>
    </row>
    <row r="11" spans="1:8" ht="15" customHeight="1" x14ac:dyDescent="0.2">
      <c r="A11" s="1" t="s">
        <v>221</v>
      </c>
      <c r="B11" s="1"/>
    </row>
    <row r="12" spans="1:8" ht="14.25" customHeight="1" x14ac:dyDescent="0.2">
      <c r="C12" t="s">
        <v>303</v>
      </c>
      <c r="E12" t="s">
        <v>302</v>
      </c>
    </row>
    <row r="13" spans="1:8" ht="15" customHeight="1" x14ac:dyDescent="0.2">
      <c r="A13" t="s">
        <v>226</v>
      </c>
      <c r="C13" s="173">
        <v>100</v>
      </c>
      <c r="D13" s="44"/>
      <c r="E13" s="132">
        <f>C13/$B$9</f>
        <v>5</v>
      </c>
      <c r="H13" s="44"/>
    </row>
    <row r="14" spans="1:8" ht="15" customHeight="1" x14ac:dyDescent="0.2">
      <c r="A14" t="s">
        <v>222</v>
      </c>
      <c r="C14" s="173">
        <v>300</v>
      </c>
      <c r="D14" s="44"/>
      <c r="E14" s="132">
        <f>C14/$B$9</f>
        <v>15</v>
      </c>
    </row>
    <row r="15" spans="1:8" ht="15" customHeight="1" x14ac:dyDescent="0.2">
      <c r="A15" t="s">
        <v>223</v>
      </c>
      <c r="C15" s="173">
        <v>20</v>
      </c>
      <c r="D15" s="44"/>
      <c r="E15" s="132">
        <f>C15/$B$9</f>
        <v>1</v>
      </c>
    </row>
    <row r="16" spans="1:8" ht="15" customHeight="1" x14ac:dyDescent="0.2">
      <c r="A16" t="s">
        <v>224</v>
      </c>
      <c r="C16" s="173"/>
      <c r="D16" s="44"/>
      <c r="E16" s="132">
        <f>C16/$B$9</f>
        <v>0</v>
      </c>
    </row>
    <row r="17" spans="1:8" ht="15" customHeight="1" x14ac:dyDescent="0.2">
      <c r="A17" t="s">
        <v>225</v>
      </c>
      <c r="C17" s="78"/>
      <c r="D17" s="47"/>
      <c r="E17" s="47"/>
      <c r="F17" s="47"/>
      <c r="G17" s="47"/>
      <c r="H17" s="47"/>
    </row>
    <row r="18" spans="1:8" ht="15" customHeight="1" x14ac:dyDescent="0.2">
      <c r="C18" s="44"/>
      <c r="D18" s="44"/>
      <c r="E18" s="44"/>
      <c r="F18" s="44"/>
      <c r="G18" s="44"/>
      <c r="H18" s="44"/>
    </row>
    <row r="19" spans="1:8" ht="15" customHeight="1" x14ac:dyDescent="0.2">
      <c r="C19" s="44"/>
      <c r="D19" s="44"/>
      <c r="E19" s="44"/>
      <c r="F19" s="44"/>
      <c r="G19" s="44"/>
      <c r="H19" s="44"/>
    </row>
    <row r="20" spans="1:8" ht="15" customHeight="1" x14ac:dyDescent="0.2">
      <c r="A20" s="1" t="s">
        <v>298</v>
      </c>
      <c r="B20" s="1" t="s">
        <v>304</v>
      </c>
      <c r="C20" s="47"/>
      <c r="D20" s="44"/>
      <c r="E20" s="134" t="s">
        <v>227</v>
      </c>
      <c r="G20" s="205"/>
      <c r="H20" s="205"/>
    </row>
    <row r="21" spans="1:8" ht="15" customHeight="1" x14ac:dyDescent="0.2"/>
    <row r="22" spans="1:8" ht="15" customHeight="1" x14ac:dyDescent="0.2">
      <c r="B22" t="s">
        <v>301</v>
      </c>
      <c r="C22" s="64" t="s">
        <v>299</v>
      </c>
      <c r="D22" s="2"/>
      <c r="E22" s="64" t="s">
        <v>300</v>
      </c>
      <c r="F22" s="2"/>
      <c r="G22" s="64" t="s">
        <v>202</v>
      </c>
    </row>
    <row r="23" spans="1:8" ht="15" customHeight="1" x14ac:dyDescent="0.2">
      <c r="A23" t="s">
        <v>219</v>
      </c>
      <c r="B23" s="171">
        <v>0</v>
      </c>
      <c r="C23" s="171">
        <v>0</v>
      </c>
      <c r="D23" s="174"/>
      <c r="E23" s="172">
        <v>0</v>
      </c>
      <c r="G23" s="132">
        <f>C23/100*E23</f>
        <v>0</v>
      </c>
    </row>
    <row r="24" spans="1:8" ht="15" customHeight="1" x14ac:dyDescent="0.2">
      <c r="A24" t="s">
        <v>220</v>
      </c>
      <c r="B24" s="171">
        <v>0</v>
      </c>
      <c r="C24" s="171">
        <v>0</v>
      </c>
      <c r="D24" s="174"/>
      <c r="E24" s="172">
        <v>0</v>
      </c>
      <c r="G24" s="132">
        <f>C24/100*E24</f>
        <v>0</v>
      </c>
    </row>
    <row r="25" spans="1:8" x14ac:dyDescent="0.2">
      <c r="A25" t="s">
        <v>207</v>
      </c>
      <c r="B25" s="171">
        <v>0</v>
      </c>
      <c r="C25" s="171">
        <v>0</v>
      </c>
      <c r="D25" s="174"/>
      <c r="E25" s="172">
        <v>0</v>
      </c>
      <c r="G25" s="132">
        <f>C25/100*E25</f>
        <v>0</v>
      </c>
    </row>
    <row r="26" spans="1:8" ht="15" customHeight="1" x14ac:dyDescent="0.2">
      <c r="A26" t="s">
        <v>5</v>
      </c>
      <c r="B26" s="177">
        <f>SUM(B23:B25)</f>
        <v>0</v>
      </c>
      <c r="C26" s="177">
        <f>SUM(C23:C25)</f>
        <v>0</v>
      </c>
      <c r="D26" s="175"/>
      <c r="E26" s="179">
        <v>0</v>
      </c>
      <c r="F26" s="44"/>
      <c r="G26" s="176">
        <f>SUM(G23:G25)</f>
        <v>0</v>
      </c>
      <c r="H26" s="44"/>
    </row>
    <row r="27" spans="1:8" ht="15" customHeight="1" x14ac:dyDescent="0.2"/>
    <row r="28" spans="1:8" ht="15" customHeight="1" x14ac:dyDescent="0.2">
      <c r="A28" s="1" t="s">
        <v>221</v>
      </c>
      <c r="B28" s="1"/>
    </row>
    <row r="29" spans="1:8" ht="15" customHeight="1" x14ac:dyDescent="0.2">
      <c r="C29" t="s">
        <v>303</v>
      </c>
      <c r="E29" t="s">
        <v>302</v>
      </c>
    </row>
    <row r="30" spans="1:8" ht="15" customHeight="1" x14ac:dyDescent="0.2">
      <c r="A30" t="s">
        <v>226</v>
      </c>
      <c r="C30" s="173">
        <v>0</v>
      </c>
      <c r="D30" s="44"/>
      <c r="E30" s="132">
        <f>C30/$B$9</f>
        <v>0</v>
      </c>
      <c r="H30" s="44"/>
    </row>
    <row r="31" spans="1:8" ht="15" customHeight="1" x14ac:dyDescent="0.2">
      <c r="A31" t="s">
        <v>222</v>
      </c>
      <c r="C31" s="173">
        <v>0</v>
      </c>
      <c r="D31" s="44"/>
      <c r="E31" s="132">
        <f>C31/$B$9</f>
        <v>0</v>
      </c>
    </row>
    <row r="32" spans="1:8" ht="15" customHeight="1" x14ac:dyDescent="0.2">
      <c r="A32" t="s">
        <v>223</v>
      </c>
      <c r="C32" s="173">
        <v>0</v>
      </c>
      <c r="D32" s="44"/>
      <c r="E32" s="132">
        <f>C32/$B$9</f>
        <v>0</v>
      </c>
    </row>
    <row r="33" spans="1:8" ht="15" customHeight="1" x14ac:dyDescent="0.2">
      <c r="A33" t="s">
        <v>224</v>
      </c>
      <c r="C33" s="173">
        <v>0</v>
      </c>
      <c r="D33" s="44"/>
      <c r="E33" s="132">
        <f>C33/$B$9</f>
        <v>0</v>
      </c>
    </row>
    <row r="34" spans="1:8" ht="15" customHeight="1" x14ac:dyDescent="0.2">
      <c r="A34" t="s">
        <v>225</v>
      </c>
      <c r="C34" s="78"/>
      <c r="D34" s="47"/>
      <c r="E34" s="47"/>
      <c r="F34" s="47"/>
      <c r="G34" s="47"/>
      <c r="H34" s="47"/>
    </row>
    <row r="35" spans="1:8" ht="15" customHeight="1" x14ac:dyDescent="0.2">
      <c r="A35" s="44"/>
      <c r="B35" s="44"/>
      <c r="C35" s="44"/>
      <c r="D35" s="44"/>
      <c r="E35" s="44"/>
      <c r="F35" s="44"/>
      <c r="G35" s="44"/>
      <c r="H35" s="44"/>
    </row>
    <row r="36" spans="1:8" ht="15" customHeight="1" x14ac:dyDescent="0.2">
      <c r="A36" s="44"/>
      <c r="B36" s="44"/>
      <c r="C36" s="44"/>
      <c r="D36" s="44"/>
      <c r="E36" s="44"/>
      <c r="F36" s="44"/>
      <c r="G36" s="44"/>
      <c r="H36" s="44"/>
    </row>
    <row r="37" spans="1:8" ht="15" customHeight="1" x14ac:dyDescent="0.2">
      <c r="A37" s="1" t="s">
        <v>298</v>
      </c>
      <c r="B37" s="1" t="s">
        <v>304</v>
      </c>
      <c r="C37" s="47"/>
      <c r="D37" s="44"/>
      <c r="E37" s="134" t="s">
        <v>227</v>
      </c>
      <c r="G37" s="205"/>
      <c r="H37" s="205"/>
    </row>
    <row r="38" spans="1:8" ht="15" customHeight="1" x14ac:dyDescent="0.2"/>
    <row r="39" spans="1:8" ht="15" customHeight="1" x14ac:dyDescent="0.2">
      <c r="B39" t="s">
        <v>301</v>
      </c>
      <c r="C39" s="64" t="s">
        <v>299</v>
      </c>
      <c r="D39" s="2"/>
      <c r="E39" s="64" t="s">
        <v>300</v>
      </c>
      <c r="F39" s="2"/>
      <c r="G39" s="64" t="s">
        <v>202</v>
      </c>
    </row>
    <row r="40" spans="1:8" ht="15" customHeight="1" x14ac:dyDescent="0.2">
      <c r="A40" t="s">
        <v>219</v>
      </c>
      <c r="B40" s="171">
        <v>0</v>
      </c>
      <c r="C40" s="171">
        <v>0</v>
      </c>
      <c r="D40" s="174"/>
      <c r="E40" s="172">
        <v>0</v>
      </c>
      <c r="G40" s="132">
        <f>C40/100*E40</f>
        <v>0</v>
      </c>
    </row>
    <row r="41" spans="1:8" x14ac:dyDescent="0.2">
      <c r="A41" t="s">
        <v>220</v>
      </c>
      <c r="B41" s="171">
        <v>0</v>
      </c>
      <c r="C41" s="171">
        <v>0</v>
      </c>
      <c r="D41" s="174"/>
      <c r="E41" s="172">
        <v>0</v>
      </c>
      <c r="G41" s="132">
        <f>C41/100*E41</f>
        <v>0</v>
      </c>
    </row>
    <row r="42" spans="1:8" x14ac:dyDescent="0.2">
      <c r="A42" t="s">
        <v>207</v>
      </c>
      <c r="B42" s="171">
        <v>0</v>
      </c>
      <c r="C42" s="171">
        <v>0</v>
      </c>
      <c r="D42" s="174"/>
      <c r="E42" s="172">
        <v>0</v>
      </c>
      <c r="G42" s="132">
        <f>C42/100*E42</f>
        <v>0</v>
      </c>
    </row>
    <row r="43" spans="1:8" x14ac:dyDescent="0.2">
      <c r="A43" t="s">
        <v>5</v>
      </c>
      <c r="B43" s="178">
        <f>SUM(B40:B42)</f>
        <v>0</v>
      </c>
      <c r="C43" s="178">
        <f>SUM(C40:C42)</f>
        <v>0</v>
      </c>
      <c r="D43" s="181"/>
      <c r="E43" s="180">
        <v>0</v>
      </c>
      <c r="F43" s="44"/>
      <c r="G43" s="176">
        <f>SUM(G40:G42)</f>
        <v>0</v>
      </c>
      <c r="H43" s="44"/>
    </row>
    <row r="45" spans="1:8" x14ac:dyDescent="0.2">
      <c r="A45" s="1" t="s">
        <v>221</v>
      </c>
      <c r="B45" s="1"/>
    </row>
    <row r="46" spans="1:8" x14ac:dyDescent="0.2">
      <c r="C46" t="s">
        <v>303</v>
      </c>
      <c r="E46" t="s">
        <v>302</v>
      </c>
    </row>
    <row r="47" spans="1:8" x14ac:dyDescent="0.2">
      <c r="A47" t="s">
        <v>226</v>
      </c>
      <c r="C47" s="173">
        <v>0</v>
      </c>
      <c r="D47" s="44"/>
      <c r="E47" s="132">
        <f>C47/$B$9</f>
        <v>0</v>
      </c>
      <c r="H47" s="44"/>
    </row>
    <row r="48" spans="1:8" x14ac:dyDescent="0.2">
      <c r="A48" t="s">
        <v>222</v>
      </c>
      <c r="C48" s="173">
        <v>0</v>
      </c>
      <c r="D48" s="44"/>
      <c r="E48" s="132">
        <f>C48/$B$9</f>
        <v>0</v>
      </c>
    </row>
    <row r="49" spans="1:8" x14ac:dyDescent="0.2">
      <c r="A49" t="s">
        <v>223</v>
      </c>
      <c r="C49" s="173">
        <v>0</v>
      </c>
      <c r="D49" s="44"/>
      <c r="E49" s="132">
        <f>C49/$B$9</f>
        <v>0</v>
      </c>
    </row>
    <row r="50" spans="1:8" x14ac:dyDescent="0.2">
      <c r="A50" t="s">
        <v>224</v>
      </c>
      <c r="C50" s="173">
        <v>0</v>
      </c>
      <c r="D50" s="44"/>
      <c r="E50" s="132">
        <f>C50/$B$9</f>
        <v>0</v>
      </c>
    </row>
    <row r="51" spans="1:8" x14ac:dyDescent="0.2">
      <c r="A51" t="s">
        <v>225</v>
      </c>
      <c r="C51" s="78"/>
      <c r="D51" s="47"/>
      <c r="E51" s="47"/>
      <c r="F51" s="47"/>
      <c r="G51" s="47"/>
      <c r="H51" s="47"/>
    </row>
  </sheetData>
  <mergeCells count="4">
    <mergeCell ref="G37:H37"/>
    <mergeCell ref="A1:H1"/>
    <mergeCell ref="G3:H3"/>
    <mergeCell ref="G20:H20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2" workbookViewId="0">
      <selection activeCell="P20" sqref="P20"/>
    </sheetView>
  </sheetViews>
  <sheetFormatPr defaultRowHeight="12.75" x14ac:dyDescent="0.2"/>
  <cols>
    <col min="1" max="1" width="4.7109375" customWidth="1"/>
    <col min="2" max="2" width="10.85546875" customWidth="1"/>
    <col min="3" max="3" width="2.7109375" customWidth="1"/>
    <col min="4" max="4" width="10.42578125" customWidth="1"/>
    <col min="5" max="5" width="2.7109375" customWidth="1"/>
    <col min="7" max="7" width="2.7109375" customWidth="1"/>
    <col min="9" max="9" width="2.7109375" customWidth="1"/>
    <col min="11" max="11" width="2.7109375" customWidth="1"/>
    <col min="13" max="13" width="2.7109375" customWidth="1"/>
    <col min="15" max="15" width="2.7109375" customWidth="1"/>
    <col min="17" max="17" width="2.7109375" customWidth="1"/>
    <col min="19" max="19" width="2.7109375" customWidth="1"/>
  </cols>
  <sheetData>
    <row r="1" spans="1:20" ht="20.25" x14ac:dyDescent="0.3">
      <c r="A1" s="212" t="s">
        <v>228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3" spans="1:20" x14ac:dyDescent="0.2">
      <c r="A3" s="1" t="s">
        <v>70</v>
      </c>
      <c r="B3" s="47"/>
      <c r="C3" s="47"/>
      <c r="D3" s="47"/>
    </row>
    <row r="5" spans="1:20" x14ac:dyDescent="0.2">
      <c r="A5" s="1" t="s">
        <v>178</v>
      </c>
    </row>
    <row r="6" spans="1:20" s="71" customFormat="1" ht="33.75" x14ac:dyDescent="0.2">
      <c r="B6" s="72" t="s">
        <v>190</v>
      </c>
      <c r="D6" s="72" t="s">
        <v>191</v>
      </c>
      <c r="F6" s="72" t="s">
        <v>192</v>
      </c>
      <c r="H6" s="72" t="s">
        <v>193</v>
      </c>
      <c r="J6" s="72" t="s">
        <v>200</v>
      </c>
      <c r="L6" s="72" t="s">
        <v>199</v>
      </c>
      <c r="N6" s="72" t="s">
        <v>194</v>
      </c>
      <c r="P6" s="72" t="s">
        <v>197</v>
      </c>
      <c r="R6" s="72" t="s">
        <v>195</v>
      </c>
      <c r="T6" s="72" t="s">
        <v>196</v>
      </c>
    </row>
    <row r="7" spans="1:20" x14ac:dyDescent="0.2">
      <c r="B7" s="124" t="s">
        <v>353</v>
      </c>
      <c r="D7" s="124" t="s">
        <v>344</v>
      </c>
      <c r="F7" s="124" t="s">
        <v>354</v>
      </c>
      <c r="H7" s="124">
        <v>20</v>
      </c>
      <c r="J7" s="194">
        <v>40725</v>
      </c>
      <c r="L7" s="124">
        <v>34</v>
      </c>
      <c r="N7" s="124"/>
      <c r="P7" s="124" t="s">
        <v>355</v>
      </c>
      <c r="R7" s="124" t="s">
        <v>356</v>
      </c>
      <c r="T7" s="124" t="s">
        <v>352</v>
      </c>
    </row>
    <row r="8" spans="1:20" x14ac:dyDescent="0.2">
      <c r="B8" s="124"/>
      <c r="D8" s="124"/>
      <c r="F8" s="124"/>
      <c r="H8" s="124"/>
      <c r="J8" s="124"/>
      <c r="L8" s="124"/>
      <c r="N8" s="124"/>
      <c r="P8" s="124"/>
      <c r="R8" s="124"/>
      <c r="T8" s="124"/>
    </row>
    <row r="9" spans="1:20" x14ac:dyDescent="0.2">
      <c r="B9" s="124"/>
      <c r="D9" s="124"/>
      <c r="F9" s="124"/>
      <c r="H9" s="124"/>
      <c r="J9" s="124"/>
      <c r="L9" s="124"/>
      <c r="N9" s="124"/>
      <c r="P9" s="124"/>
      <c r="R9" s="124"/>
      <c r="T9" s="124"/>
    </row>
    <row r="10" spans="1:20" x14ac:dyDescent="0.2">
      <c r="B10" s="124"/>
      <c r="D10" s="124"/>
      <c r="F10" s="124"/>
      <c r="H10" s="124"/>
      <c r="J10" s="124"/>
      <c r="L10" s="124"/>
      <c r="N10" s="124"/>
      <c r="P10" s="124"/>
      <c r="R10" s="124"/>
      <c r="T10" s="124"/>
    </row>
    <row r="11" spans="1:20" x14ac:dyDescent="0.2">
      <c r="B11" s="124"/>
      <c r="D11" s="124"/>
      <c r="F11" s="124"/>
      <c r="H11" s="124"/>
      <c r="J11" s="124"/>
      <c r="L11" s="124"/>
      <c r="N11" s="124"/>
      <c r="P11" s="124"/>
      <c r="R11" s="124"/>
      <c r="T11" s="124"/>
    </row>
    <row r="12" spans="1:20" x14ac:dyDescent="0.2">
      <c r="B12" s="124"/>
      <c r="D12" s="124"/>
      <c r="F12" s="124"/>
      <c r="H12" s="124"/>
      <c r="J12" s="124"/>
      <c r="L12" s="124"/>
      <c r="N12" s="124"/>
      <c r="P12" s="124"/>
      <c r="R12" s="124"/>
      <c r="T12" s="124"/>
    </row>
    <row r="13" spans="1:20" x14ac:dyDescent="0.2">
      <c r="B13" s="124"/>
      <c r="D13" s="124"/>
      <c r="F13" s="124"/>
      <c r="H13" s="124"/>
      <c r="J13" s="124"/>
      <c r="L13" s="124"/>
      <c r="N13" s="124"/>
      <c r="P13" s="124"/>
      <c r="R13" s="124"/>
      <c r="T13" s="124"/>
    </row>
    <row r="14" spans="1:20" x14ac:dyDescent="0.2">
      <c r="B14" s="124"/>
      <c r="D14" s="124"/>
      <c r="F14" s="124"/>
      <c r="H14" s="124"/>
      <c r="J14" s="124"/>
      <c r="L14" s="124"/>
      <c r="N14" s="124"/>
      <c r="P14" s="124"/>
      <c r="R14" s="124"/>
      <c r="T14" s="124"/>
    </row>
    <row r="15" spans="1:20" x14ac:dyDescent="0.2">
      <c r="B15" s="124"/>
      <c r="D15" s="124"/>
      <c r="F15" s="124"/>
      <c r="H15" s="124"/>
      <c r="J15" s="124"/>
      <c r="L15" s="124"/>
      <c r="N15" s="124"/>
      <c r="P15" s="124"/>
      <c r="R15" s="124"/>
      <c r="T15" s="124"/>
    </row>
    <row r="16" spans="1:20" x14ac:dyDescent="0.2">
      <c r="P16" s="111"/>
    </row>
    <row r="17" spans="1:19" x14ac:dyDescent="0.2">
      <c r="A17" s="1" t="s">
        <v>179</v>
      </c>
    </row>
    <row r="18" spans="1:19" s="71" customFormat="1" ht="22.5" x14ac:dyDescent="0.2">
      <c r="D18" s="72" t="s">
        <v>201</v>
      </c>
      <c r="F18" s="72" t="s">
        <v>202</v>
      </c>
      <c r="H18" s="72" t="s">
        <v>193</v>
      </c>
      <c r="J18" s="72" t="s">
        <v>194</v>
      </c>
      <c r="L18" s="72" t="s">
        <v>203</v>
      </c>
      <c r="N18" s="72" t="s">
        <v>204</v>
      </c>
      <c r="P18" s="72" t="s">
        <v>205</v>
      </c>
    </row>
    <row r="19" spans="1:19" x14ac:dyDescent="0.2">
      <c r="B19" t="s">
        <v>186</v>
      </c>
      <c r="D19" s="124" t="s">
        <v>357</v>
      </c>
      <c r="F19" s="124" t="s">
        <v>358</v>
      </c>
      <c r="H19" s="124">
        <v>21</v>
      </c>
      <c r="J19" s="190">
        <v>40239</v>
      </c>
      <c r="L19" s="195">
        <v>50</v>
      </c>
      <c r="N19" s="124">
        <v>0.5</v>
      </c>
      <c r="P19" s="124">
        <v>34</v>
      </c>
    </row>
    <row r="20" spans="1:19" x14ac:dyDescent="0.2">
      <c r="B20" t="s">
        <v>187</v>
      </c>
      <c r="D20" s="124"/>
      <c r="F20" s="124"/>
      <c r="H20" s="124"/>
      <c r="J20" s="124"/>
      <c r="L20" s="124"/>
      <c r="N20" s="124"/>
      <c r="P20" s="124"/>
    </row>
    <row r="21" spans="1:19" x14ac:dyDescent="0.2">
      <c r="B21" t="s">
        <v>188</v>
      </c>
      <c r="D21" s="124"/>
      <c r="F21" s="124"/>
      <c r="H21" s="124"/>
      <c r="J21" s="124"/>
      <c r="L21" s="124"/>
      <c r="N21" s="124"/>
      <c r="P21" s="124"/>
    </row>
    <row r="22" spans="1:19" x14ac:dyDescent="0.2">
      <c r="B22" t="s">
        <v>189</v>
      </c>
      <c r="D22" s="124"/>
      <c r="F22" s="124"/>
      <c r="H22" s="124"/>
      <c r="J22" s="124"/>
      <c r="L22" s="124"/>
      <c r="N22" s="124"/>
      <c r="P22" s="124"/>
    </row>
    <row r="23" spans="1:19" x14ac:dyDescent="0.2">
      <c r="B23" s="124"/>
      <c r="D23" s="124"/>
      <c r="F23" s="124"/>
      <c r="H23" s="124"/>
      <c r="J23" s="124"/>
      <c r="L23" s="124"/>
      <c r="N23" s="124"/>
      <c r="P23" s="124"/>
    </row>
    <row r="24" spans="1:19" x14ac:dyDescent="0.2">
      <c r="B24" s="124"/>
      <c r="D24" s="124"/>
      <c r="F24" s="124"/>
      <c r="H24" s="124"/>
      <c r="J24" s="124"/>
      <c r="L24" s="124"/>
      <c r="N24" s="124"/>
      <c r="P24" s="124"/>
    </row>
    <row r="27" spans="1:19" x14ac:dyDescent="0.2">
      <c r="A27" s="1" t="s">
        <v>229</v>
      </c>
      <c r="D27" s="47"/>
      <c r="E27" s="47"/>
      <c r="F27" s="47"/>
      <c r="I27" s="79" t="s">
        <v>230</v>
      </c>
      <c r="J27" s="47"/>
      <c r="K27" s="47"/>
      <c r="M27" s="79" t="s">
        <v>231</v>
      </c>
      <c r="N27" s="47"/>
      <c r="O27" s="47"/>
      <c r="Q27" s="79" t="s">
        <v>232</v>
      </c>
      <c r="R27" s="47"/>
      <c r="S27" s="47"/>
    </row>
  </sheetData>
  <mergeCells count="1">
    <mergeCell ref="A1:T1"/>
  </mergeCells>
  <phoneticPr fontId="0" type="noConversion"/>
  <pageMargins left="0.75" right="0.75" top="1" bottom="1" header="0.5" footer="0.5"/>
  <pageSetup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activeCell="B3" sqref="B3"/>
    </sheetView>
  </sheetViews>
  <sheetFormatPr defaultRowHeight="12.75" x14ac:dyDescent="0.2"/>
  <cols>
    <col min="1" max="1" width="2.42578125" style="44" customWidth="1"/>
    <col min="3" max="3" width="2.42578125" style="44" customWidth="1"/>
    <col min="4" max="4" width="5.42578125" customWidth="1"/>
    <col min="5" max="5" width="2.42578125" style="44" customWidth="1"/>
    <col min="7" max="7" width="2.42578125" style="44" customWidth="1"/>
    <col min="8" max="8" width="7.5703125" customWidth="1"/>
    <col min="9" max="9" width="2.42578125" style="44" customWidth="1"/>
    <col min="10" max="10" width="5.5703125" customWidth="1"/>
    <col min="11" max="11" width="2.42578125" style="44" customWidth="1"/>
    <col min="12" max="12" width="6.140625" bestFit="1" customWidth="1"/>
    <col min="13" max="13" width="2.42578125" style="44" customWidth="1"/>
    <col min="15" max="15" width="2.42578125" style="44" customWidth="1"/>
    <col min="16" max="16" width="6.85546875" bestFit="1" customWidth="1"/>
    <col min="17" max="17" width="2.42578125" style="44" customWidth="1"/>
    <col min="18" max="18" width="8.140625" bestFit="1" customWidth="1"/>
    <col min="19" max="19" width="2.42578125" style="44" customWidth="1"/>
    <col min="20" max="20" width="8.85546875" bestFit="1" customWidth="1"/>
    <col min="21" max="21" width="2.42578125" style="44" customWidth="1"/>
    <col min="22" max="22" width="8.85546875" bestFit="1" customWidth="1"/>
    <col min="23" max="23" width="2.42578125" style="44" customWidth="1"/>
    <col min="24" max="24" width="25.85546875" customWidth="1"/>
    <col min="25" max="25" width="9.140625" style="44"/>
    <col min="28" max="28" width="9.140625" style="44"/>
  </cols>
  <sheetData>
    <row r="1" spans="1:28" ht="20.25" x14ac:dyDescent="0.3">
      <c r="A1" s="217" t="s">
        <v>233</v>
      </c>
      <c r="B1" s="212"/>
      <c r="C1" s="217"/>
      <c r="D1" s="212"/>
      <c r="E1" s="217"/>
      <c r="F1" s="212"/>
      <c r="G1" s="217"/>
      <c r="H1" s="212"/>
      <c r="I1" s="217"/>
      <c r="J1" s="212"/>
      <c r="K1" s="217"/>
      <c r="L1" s="212"/>
      <c r="M1" s="217"/>
      <c r="N1" s="212"/>
      <c r="O1" s="217"/>
      <c r="P1" s="212"/>
      <c r="Q1" s="217"/>
      <c r="R1" s="212"/>
      <c r="S1" s="212"/>
      <c r="T1" s="212"/>
      <c r="U1" s="217"/>
      <c r="V1" s="212"/>
      <c r="W1" s="217"/>
      <c r="X1" s="212"/>
    </row>
    <row r="2" spans="1:28" s="71" customFormat="1" ht="33.75" x14ac:dyDescent="0.2">
      <c r="A2" s="75"/>
      <c r="B2" s="72" t="s">
        <v>70</v>
      </c>
      <c r="C2" s="75"/>
      <c r="D2" s="72" t="s">
        <v>234</v>
      </c>
      <c r="E2" s="75"/>
      <c r="F2" s="72" t="s">
        <v>235</v>
      </c>
      <c r="G2" s="75"/>
      <c r="H2" s="72" t="s">
        <v>236</v>
      </c>
      <c r="I2" s="75"/>
      <c r="J2" s="72" t="s">
        <v>193</v>
      </c>
      <c r="K2" s="75"/>
      <c r="L2" s="72" t="s">
        <v>192</v>
      </c>
      <c r="M2" s="75"/>
      <c r="N2" s="72" t="s">
        <v>195</v>
      </c>
      <c r="O2" s="75"/>
      <c r="P2" s="72" t="s">
        <v>239</v>
      </c>
      <c r="Q2" s="75"/>
      <c r="R2" s="72" t="s">
        <v>196</v>
      </c>
      <c r="S2" s="75"/>
      <c r="T2" s="72" t="s">
        <v>237</v>
      </c>
      <c r="U2" s="75"/>
      <c r="V2" s="72" t="s">
        <v>194</v>
      </c>
      <c r="W2" s="75"/>
      <c r="X2" s="72" t="s">
        <v>238</v>
      </c>
      <c r="Y2" s="75"/>
      <c r="AB2" s="75"/>
    </row>
    <row r="3" spans="1:28" ht="15" customHeight="1" x14ac:dyDescent="0.2">
      <c r="B3" s="124"/>
      <c r="D3" s="124"/>
      <c r="F3" s="124"/>
      <c r="H3" s="124"/>
      <c r="J3" s="124"/>
      <c r="L3" s="124"/>
      <c r="N3" s="124"/>
      <c r="P3" s="124"/>
      <c r="R3" s="124"/>
      <c r="T3" s="124"/>
      <c r="V3" s="124"/>
      <c r="X3" s="124"/>
    </row>
    <row r="4" spans="1:28" ht="15" customHeight="1" x14ac:dyDescent="0.2">
      <c r="B4" s="125"/>
      <c r="D4" s="125"/>
      <c r="F4" s="125"/>
      <c r="H4" s="125"/>
      <c r="J4" s="125"/>
      <c r="L4" s="125"/>
      <c r="N4" s="125"/>
      <c r="P4" s="125"/>
      <c r="R4" s="125"/>
      <c r="T4" s="125"/>
      <c r="V4" s="125"/>
      <c r="X4" s="125"/>
    </row>
    <row r="5" spans="1:28" ht="15" customHeight="1" x14ac:dyDescent="0.2">
      <c r="B5" s="125"/>
      <c r="D5" s="125"/>
      <c r="F5" s="125"/>
      <c r="H5" s="125"/>
      <c r="J5" s="125"/>
      <c r="L5" s="125"/>
      <c r="N5" s="125"/>
      <c r="P5" s="125"/>
      <c r="R5" s="125"/>
      <c r="T5" s="125"/>
      <c r="V5" s="125"/>
      <c r="X5" s="125"/>
    </row>
    <row r="6" spans="1:28" ht="15" customHeight="1" x14ac:dyDescent="0.2">
      <c r="B6" s="125"/>
      <c r="D6" s="125"/>
      <c r="F6" s="125"/>
      <c r="H6" s="125"/>
      <c r="J6" s="125"/>
      <c r="L6" s="125"/>
      <c r="N6" s="125"/>
      <c r="P6" s="125"/>
      <c r="R6" s="125"/>
      <c r="T6" s="125"/>
      <c r="V6" s="125"/>
      <c r="X6" s="125"/>
    </row>
    <row r="7" spans="1:28" ht="15" customHeight="1" x14ac:dyDescent="0.2">
      <c r="B7" s="125"/>
      <c r="D7" s="125"/>
      <c r="F7" s="125"/>
      <c r="H7" s="125"/>
      <c r="J7" s="125"/>
      <c r="L7" s="125"/>
      <c r="N7" s="125"/>
      <c r="P7" s="125"/>
      <c r="R7" s="125"/>
      <c r="T7" s="125"/>
      <c r="V7" s="125"/>
      <c r="X7" s="125"/>
    </row>
    <row r="8" spans="1:28" ht="15" customHeight="1" x14ac:dyDescent="0.2">
      <c r="B8" s="125"/>
      <c r="D8" s="125"/>
      <c r="F8" s="125"/>
      <c r="H8" s="125"/>
      <c r="J8" s="125"/>
      <c r="L8" s="125"/>
      <c r="N8" s="125"/>
      <c r="P8" s="125"/>
      <c r="R8" s="125"/>
      <c r="T8" s="125"/>
      <c r="V8" s="125"/>
      <c r="X8" s="125"/>
    </row>
    <row r="9" spans="1:28" ht="15" customHeight="1" x14ac:dyDescent="0.2">
      <c r="B9" s="125"/>
      <c r="D9" s="125"/>
      <c r="F9" s="125"/>
      <c r="H9" s="125"/>
      <c r="J9" s="125"/>
      <c r="L9" s="125"/>
      <c r="N9" s="125"/>
      <c r="P9" s="125"/>
      <c r="R9" s="125"/>
      <c r="T9" s="125"/>
      <c r="V9" s="125"/>
      <c r="X9" s="125"/>
    </row>
    <row r="10" spans="1:28" ht="15" customHeight="1" x14ac:dyDescent="0.2">
      <c r="B10" s="125"/>
      <c r="D10" s="125"/>
      <c r="F10" s="125"/>
      <c r="H10" s="125"/>
      <c r="J10" s="125"/>
      <c r="L10" s="125"/>
      <c r="N10" s="125"/>
      <c r="P10" s="125"/>
      <c r="R10" s="125"/>
      <c r="T10" s="125"/>
      <c r="V10" s="125"/>
      <c r="X10" s="125"/>
    </row>
    <row r="11" spans="1:28" ht="15" customHeight="1" x14ac:dyDescent="0.2">
      <c r="B11" s="125"/>
      <c r="D11" s="125"/>
      <c r="F11" s="125"/>
      <c r="H11" s="125"/>
      <c r="J11" s="125"/>
      <c r="L11" s="125"/>
      <c r="N11" s="125"/>
      <c r="P11" s="125"/>
      <c r="R11" s="125"/>
      <c r="T11" s="125"/>
      <c r="V11" s="125"/>
      <c r="X11" s="125"/>
    </row>
    <row r="12" spans="1:28" ht="15" customHeight="1" x14ac:dyDescent="0.2">
      <c r="B12" s="125"/>
      <c r="D12" s="125"/>
      <c r="F12" s="125"/>
      <c r="H12" s="125"/>
      <c r="J12" s="125"/>
      <c r="L12" s="125"/>
      <c r="N12" s="125"/>
      <c r="P12" s="125"/>
      <c r="R12" s="125"/>
      <c r="T12" s="125"/>
      <c r="V12" s="125"/>
      <c r="X12" s="125"/>
    </row>
    <row r="13" spans="1:28" ht="15" customHeight="1" x14ac:dyDescent="0.2">
      <c r="B13" s="125"/>
      <c r="D13" s="125"/>
      <c r="F13" s="125"/>
      <c r="H13" s="125"/>
      <c r="J13" s="125"/>
      <c r="L13" s="125"/>
      <c r="N13" s="125"/>
      <c r="P13" s="125"/>
      <c r="R13" s="125"/>
      <c r="T13" s="125"/>
      <c r="V13" s="125"/>
      <c r="X13" s="125"/>
    </row>
    <row r="14" spans="1:28" ht="15" customHeight="1" x14ac:dyDescent="0.2">
      <c r="B14" s="125"/>
      <c r="D14" s="125"/>
      <c r="F14" s="125"/>
      <c r="H14" s="125"/>
      <c r="J14" s="125"/>
      <c r="L14" s="125"/>
      <c r="N14" s="125"/>
      <c r="P14" s="125"/>
      <c r="R14" s="125"/>
      <c r="T14" s="125"/>
      <c r="V14" s="125"/>
      <c r="X14" s="125"/>
    </row>
    <row r="15" spans="1:28" ht="15" customHeight="1" x14ac:dyDescent="0.2">
      <c r="B15" s="125"/>
      <c r="D15" s="125"/>
      <c r="F15" s="125"/>
      <c r="H15" s="125"/>
      <c r="J15" s="125"/>
      <c r="L15" s="125"/>
      <c r="N15" s="125"/>
      <c r="P15" s="125"/>
      <c r="R15" s="125"/>
      <c r="T15" s="125"/>
      <c r="V15" s="125"/>
      <c r="X15" s="125"/>
    </row>
    <row r="16" spans="1:28" ht="15" customHeight="1" x14ac:dyDescent="0.2">
      <c r="B16" s="125"/>
      <c r="D16" s="125"/>
      <c r="F16" s="125"/>
      <c r="H16" s="125"/>
      <c r="J16" s="125"/>
      <c r="L16" s="125"/>
      <c r="N16" s="125"/>
      <c r="P16" s="125"/>
      <c r="R16" s="125"/>
      <c r="T16" s="125"/>
      <c r="V16" s="125"/>
      <c r="X16" s="125"/>
    </row>
    <row r="17" spans="2:24" ht="15" customHeight="1" x14ac:dyDescent="0.2">
      <c r="B17" s="125"/>
      <c r="D17" s="125"/>
      <c r="F17" s="125"/>
      <c r="H17" s="125"/>
      <c r="J17" s="125"/>
      <c r="L17" s="125"/>
      <c r="N17" s="125"/>
      <c r="P17" s="125"/>
      <c r="R17" s="125"/>
      <c r="T17" s="125"/>
      <c r="V17" s="125"/>
      <c r="X17" s="125"/>
    </row>
    <row r="18" spans="2:24" ht="15" customHeight="1" x14ac:dyDescent="0.2">
      <c r="B18" s="125"/>
      <c r="D18" s="125"/>
      <c r="F18" s="125"/>
      <c r="H18" s="125"/>
      <c r="J18" s="125"/>
      <c r="L18" s="125"/>
      <c r="N18" s="125"/>
      <c r="P18" s="125"/>
      <c r="R18" s="125"/>
      <c r="T18" s="125"/>
      <c r="V18" s="125"/>
      <c r="X18" s="125"/>
    </row>
    <row r="19" spans="2:24" ht="15" customHeight="1" x14ac:dyDescent="0.2">
      <c r="B19" s="125"/>
      <c r="D19" s="125"/>
      <c r="F19" s="125"/>
      <c r="H19" s="125"/>
      <c r="J19" s="125"/>
      <c r="L19" s="125"/>
      <c r="N19" s="125"/>
      <c r="P19" s="125"/>
      <c r="R19" s="125"/>
      <c r="T19" s="125"/>
      <c r="V19" s="125"/>
      <c r="X19" s="125"/>
    </row>
    <row r="20" spans="2:24" ht="15" customHeight="1" x14ac:dyDescent="0.2">
      <c r="B20" s="125"/>
      <c r="D20" s="125"/>
      <c r="F20" s="125"/>
      <c r="H20" s="125"/>
      <c r="J20" s="125"/>
      <c r="L20" s="125"/>
      <c r="N20" s="125"/>
      <c r="P20" s="125"/>
      <c r="R20" s="125"/>
      <c r="T20" s="125"/>
      <c r="V20" s="125"/>
      <c r="X20" s="125"/>
    </row>
    <row r="21" spans="2:24" ht="15" customHeight="1" x14ac:dyDescent="0.2">
      <c r="B21" s="125"/>
      <c r="D21" s="125"/>
      <c r="F21" s="125"/>
      <c r="H21" s="125"/>
      <c r="J21" s="125"/>
      <c r="L21" s="125"/>
      <c r="N21" s="125"/>
      <c r="P21" s="125"/>
      <c r="R21" s="125"/>
      <c r="T21" s="125"/>
      <c r="V21" s="125"/>
      <c r="X21" s="125"/>
    </row>
    <row r="22" spans="2:24" ht="15" customHeight="1" x14ac:dyDescent="0.2">
      <c r="B22" s="125"/>
      <c r="D22" s="125"/>
      <c r="F22" s="125"/>
      <c r="H22" s="125"/>
      <c r="J22" s="125"/>
      <c r="L22" s="125"/>
      <c r="N22" s="125"/>
      <c r="P22" s="125"/>
      <c r="R22" s="125"/>
      <c r="T22" s="125"/>
      <c r="V22" s="125"/>
      <c r="X22" s="125"/>
    </row>
    <row r="23" spans="2:24" ht="15" customHeight="1" x14ac:dyDescent="0.2">
      <c r="B23" s="125"/>
      <c r="D23" s="125"/>
      <c r="F23" s="125"/>
      <c r="H23" s="125"/>
      <c r="J23" s="125"/>
      <c r="L23" s="125"/>
      <c r="N23" s="125"/>
      <c r="P23" s="125"/>
      <c r="R23" s="125"/>
      <c r="T23" s="125"/>
      <c r="V23" s="125"/>
      <c r="X23" s="125"/>
    </row>
    <row r="24" spans="2:24" ht="15" customHeight="1" x14ac:dyDescent="0.2">
      <c r="B24" s="125"/>
      <c r="D24" s="125"/>
      <c r="F24" s="125"/>
      <c r="H24" s="125"/>
      <c r="J24" s="125"/>
      <c r="L24" s="125"/>
      <c r="N24" s="125"/>
      <c r="P24" s="125"/>
      <c r="R24" s="125"/>
      <c r="T24" s="125"/>
      <c r="V24" s="125"/>
      <c r="X24" s="125"/>
    </row>
    <row r="25" spans="2:24" ht="15" customHeight="1" x14ac:dyDescent="0.2">
      <c r="B25" s="125"/>
      <c r="D25" s="125"/>
      <c r="F25" s="125"/>
      <c r="H25" s="125"/>
      <c r="J25" s="125"/>
      <c r="L25" s="125"/>
      <c r="N25" s="125"/>
      <c r="P25" s="125"/>
      <c r="R25" s="125"/>
      <c r="T25" s="125"/>
      <c r="V25" s="125"/>
      <c r="X25" s="125"/>
    </row>
    <row r="26" spans="2:24" ht="15" customHeight="1" x14ac:dyDescent="0.2">
      <c r="B26" s="125"/>
      <c r="D26" s="125"/>
      <c r="F26" s="125"/>
      <c r="H26" s="125"/>
      <c r="J26" s="125"/>
      <c r="L26" s="125"/>
      <c r="N26" s="125"/>
      <c r="P26" s="125"/>
      <c r="R26" s="125"/>
      <c r="T26" s="125"/>
      <c r="V26" s="125"/>
      <c r="X26" s="125"/>
    </row>
    <row r="27" spans="2:24" ht="15" customHeight="1" x14ac:dyDescent="0.2">
      <c r="B27" s="125"/>
      <c r="D27" s="125"/>
      <c r="F27" s="125"/>
      <c r="H27" s="125"/>
      <c r="J27" s="125"/>
      <c r="L27" s="125"/>
      <c r="N27" s="125"/>
      <c r="P27" s="125"/>
      <c r="R27" s="125"/>
      <c r="T27" s="125"/>
      <c r="V27" s="125"/>
      <c r="X27" s="125"/>
    </row>
    <row r="28" spans="2:24" ht="15" customHeight="1" x14ac:dyDescent="0.2">
      <c r="B28" s="125"/>
      <c r="D28" s="125"/>
      <c r="F28" s="125"/>
      <c r="H28" s="125"/>
      <c r="J28" s="125"/>
      <c r="L28" s="125"/>
      <c r="N28" s="125"/>
      <c r="P28" s="125"/>
      <c r="R28" s="125"/>
      <c r="T28" s="125"/>
      <c r="V28" s="125"/>
      <c r="X28" s="125"/>
    </row>
    <row r="29" spans="2:24" ht="15" customHeight="1" x14ac:dyDescent="0.2">
      <c r="B29" s="125"/>
      <c r="D29" s="125"/>
      <c r="F29" s="125"/>
      <c r="H29" s="125"/>
      <c r="J29" s="125"/>
      <c r="L29" s="125"/>
      <c r="N29" s="125"/>
      <c r="P29" s="125"/>
      <c r="R29" s="125"/>
      <c r="T29" s="125"/>
      <c r="V29" s="125"/>
      <c r="X29" s="125"/>
    </row>
    <row r="30" spans="2:24" ht="15" customHeight="1" x14ac:dyDescent="0.2">
      <c r="B30" s="125"/>
      <c r="D30" s="125"/>
      <c r="F30" s="125"/>
      <c r="H30" s="125"/>
      <c r="J30" s="125"/>
      <c r="L30" s="125"/>
      <c r="N30" s="125"/>
      <c r="P30" s="125"/>
      <c r="R30" s="125"/>
      <c r="T30" s="125"/>
      <c r="V30" s="125"/>
      <c r="X30" s="125"/>
    </row>
  </sheetData>
  <mergeCells count="1">
    <mergeCell ref="A1:X1"/>
  </mergeCells>
  <phoneticPr fontId="0" type="noConversion"/>
  <pageMargins left="0.75" right="0.75" top="1" bottom="1" header="0.5" footer="0.5"/>
  <pageSetup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defaultRowHeight="12.75" x14ac:dyDescent="0.2"/>
  <cols>
    <col min="1" max="1" width="17.7109375" customWidth="1"/>
    <col min="2" max="2" width="2.7109375" customWidth="1"/>
    <col min="3" max="3" width="11.85546875" customWidth="1"/>
    <col min="4" max="4" width="2.7109375" customWidth="1"/>
    <col min="5" max="5" width="7.7109375" customWidth="1"/>
    <col min="6" max="6" width="2.7109375" customWidth="1"/>
    <col min="7" max="7" width="9.7109375" customWidth="1"/>
    <col min="8" max="8" width="2.7109375" customWidth="1"/>
    <col min="9" max="9" width="9.7109375" customWidth="1"/>
    <col min="10" max="10" width="2.7109375" customWidth="1"/>
    <col min="11" max="11" width="10.7109375" customWidth="1"/>
    <col min="12" max="12" width="2.7109375" customWidth="1"/>
    <col min="13" max="13" width="10.7109375" customWidth="1"/>
  </cols>
  <sheetData>
    <row r="1" spans="1:13" ht="20.25" x14ac:dyDescent="0.3">
      <c r="A1" s="212" t="s">
        <v>240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3" spans="1:13" x14ac:dyDescent="0.2">
      <c r="A3" s="47" t="s">
        <v>241</v>
      </c>
      <c r="C3" s="47" t="s">
        <v>70</v>
      </c>
      <c r="E3" s="64" t="s">
        <v>9</v>
      </c>
      <c r="G3" s="64" t="s">
        <v>305</v>
      </c>
      <c r="I3" s="64" t="s">
        <v>242</v>
      </c>
      <c r="K3" s="64" t="s">
        <v>306</v>
      </c>
      <c r="M3" s="64" t="s">
        <v>5</v>
      </c>
    </row>
    <row r="4" spans="1:13" ht="17.25" customHeight="1" x14ac:dyDescent="0.2">
      <c r="A4" s="188" t="s">
        <v>324</v>
      </c>
      <c r="C4" s="136">
        <v>39005</v>
      </c>
      <c r="E4" s="137">
        <v>26</v>
      </c>
      <c r="G4" s="137">
        <v>15890</v>
      </c>
      <c r="I4" s="138">
        <f>G4/E4</f>
        <v>611.15384615384619</v>
      </c>
      <c r="K4" s="139">
        <v>115.8</v>
      </c>
      <c r="M4" s="139">
        <f>K4*G4/100</f>
        <v>18400.62</v>
      </c>
    </row>
    <row r="5" spans="1:13" ht="16.5" customHeight="1" x14ac:dyDescent="0.2">
      <c r="A5" s="125" t="s">
        <v>359</v>
      </c>
      <c r="C5" s="190">
        <v>40457</v>
      </c>
      <c r="E5" s="124">
        <v>1</v>
      </c>
      <c r="G5" s="124">
        <v>1575</v>
      </c>
      <c r="I5" s="135">
        <f t="shared" ref="I5:I33" si="0">G5/E5</f>
        <v>1575</v>
      </c>
      <c r="K5" s="124">
        <v>47</v>
      </c>
      <c r="M5" s="131">
        <f t="shared" ref="M5:M33" si="1">K5*G5/100</f>
        <v>740.25</v>
      </c>
    </row>
    <row r="6" spans="1:13" ht="16.5" customHeight="1" x14ac:dyDescent="0.2">
      <c r="A6" s="189"/>
      <c r="C6" s="190"/>
      <c r="E6" s="124"/>
      <c r="G6" s="124"/>
      <c r="I6" s="135" t="e">
        <f t="shared" si="0"/>
        <v>#DIV/0!</v>
      </c>
      <c r="K6" s="124"/>
      <c r="M6" s="131">
        <f t="shared" si="1"/>
        <v>0</v>
      </c>
    </row>
    <row r="7" spans="1:13" ht="16.5" customHeight="1" x14ac:dyDescent="0.2">
      <c r="A7" s="125"/>
      <c r="C7" s="124"/>
      <c r="E7" s="124"/>
      <c r="G7" s="124"/>
      <c r="I7" s="135" t="e">
        <f t="shared" si="0"/>
        <v>#DIV/0!</v>
      </c>
      <c r="K7" s="124"/>
      <c r="M7" s="131">
        <f t="shared" si="1"/>
        <v>0</v>
      </c>
    </row>
    <row r="8" spans="1:13" ht="16.5" customHeight="1" x14ac:dyDescent="0.2">
      <c r="A8" s="125"/>
      <c r="C8" s="124"/>
      <c r="E8" s="124"/>
      <c r="G8" s="124"/>
      <c r="I8" s="135" t="e">
        <f t="shared" si="0"/>
        <v>#DIV/0!</v>
      </c>
      <c r="K8" s="124"/>
      <c r="M8" s="131">
        <f t="shared" si="1"/>
        <v>0</v>
      </c>
    </row>
    <row r="9" spans="1:13" ht="16.5" customHeight="1" x14ac:dyDescent="0.2">
      <c r="A9" s="125"/>
      <c r="C9" s="124"/>
      <c r="E9" s="124"/>
      <c r="G9" s="124"/>
      <c r="I9" s="135" t="e">
        <f t="shared" si="0"/>
        <v>#DIV/0!</v>
      </c>
      <c r="K9" s="124"/>
      <c r="M9" s="131">
        <f t="shared" si="1"/>
        <v>0</v>
      </c>
    </row>
    <row r="10" spans="1:13" ht="16.5" customHeight="1" x14ac:dyDescent="0.2">
      <c r="A10" s="125"/>
      <c r="C10" s="124"/>
      <c r="E10" s="124"/>
      <c r="G10" s="124"/>
      <c r="I10" s="135" t="e">
        <f t="shared" si="0"/>
        <v>#DIV/0!</v>
      </c>
      <c r="K10" s="124"/>
      <c r="M10" s="131">
        <f t="shared" si="1"/>
        <v>0</v>
      </c>
    </row>
    <row r="11" spans="1:13" ht="16.5" customHeight="1" x14ac:dyDescent="0.2">
      <c r="A11" s="125"/>
      <c r="C11" s="124"/>
      <c r="E11" s="124"/>
      <c r="G11" s="124"/>
      <c r="I11" s="135" t="e">
        <f t="shared" si="0"/>
        <v>#DIV/0!</v>
      </c>
      <c r="K11" s="124"/>
      <c r="M11" s="131">
        <f t="shared" si="1"/>
        <v>0</v>
      </c>
    </row>
    <row r="12" spans="1:13" ht="16.5" customHeight="1" x14ac:dyDescent="0.2">
      <c r="A12" s="125"/>
      <c r="C12" s="124"/>
      <c r="E12" s="124"/>
      <c r="G12" s="124"/>
      <c r="I12" s="135" t="e">
        <f t="shared" si="0"/>
        <v>#DIV/0!</v>
      </c>
      <c r="K12" s="124"/>
      <c r="M12" s="131">
        <f t="shared" si="1"/>
        <v>0</v>
      </c>
    </row>
    <row r="13" spans="1:13" ht="16.5" customHeight="1" x14ac:dyDescent="0.2">
      <c r="A13" s="125"/>
      <c r="C13" s="124"/>
      <c r="E13" s="124"/>
      <c r="G13" s="124"/>
      <c r="I13" s="135" t="e">
        <f t="shared" si="0"/>
        <v>#DIV/0!</v>
      </c>
      <c r="K13" s="124"/>
      <c r="M13" s="131">
        <f t="shared" si="1"/>
        <v>0</v>
      </c>
    </row>
    <row r="14" spans="1:13" ht="16.5" customHeight="1" x14ac:dyDescent="0.2">
      <c r="A14" s="124"/>
      <c r="C14" s="124"/>
      <c r="E14" s="124"/>
      <c r="G14" s="124"/>
      <c r="I14" s="135" t="e">
        <f t="shared" si="0"/>
        <v>#DIV/0!</v>
      </c>
      <c r="K14" s="124"/>
      <c r="M14" s="131">
        <f t="shared" si="1"/>
        <v>0</v>
      </c>
    </row>
    <row r="15" spans="1:13" ht="16.5" customHeight="1" x14ac:dyDescent="0.2">
      <c r="A15" s="125"/>
      <c r="C15" s="124"/>
      <c r="E15" s="124"/>
      <c r="G15" s="124"/>
      <c r="I15" s="135" t="e">
        <f t="shared" si="0"/>
        <v>#DIV/0!</v>
      </c>
      <c r="K15" s="124"/>
      <c r="M15" s="131">
        <f t="shared" si="1"/>
        <v>0</v>
      </c>
    </row>
    <row r="16" spans="1:13" ht="16.5" customHeight="1" x14ac:dyDescent="0.2">
      <c r="A16" s="125"/>
      <c r="C16" s="124"/>
      <c r="E16" s="124"/>
      <c r="G16" s="124"/>
      <c r="I16" s="135" t="e">
        <f t="shared" si="0"/>
        <v>#DIV/0!</v>
      </c>
      <c r="K16" s="124"/>
      <c r="M16" s="131">
        <f t="shared" si="1"/>
        <v>0</v>
      </c>
    </row>
    <row r="17" spans="1:13" ht="16.5" customHeight="1" x14ac:dyDescent="0.2">
      <c r="A17" s="125"/>
      <c r="C17" s="124"/>
      <c r="E17" s="124"/>
      <c r="G17" s="124"/>
      <c r="I17" s="135" t="e">
        <f t="shared" si="0"/>
        <v>#DIV/0!</v>
      </c>
      <c r="K17" s="124"/>
      <c r="M17" s="131">
        <f t="shared" si="1"/>
        <v>0</v>
      </c>
    </row>
    <row r="18" spans="1:13" ht="16.5" customHeight="1" x14ac:dyDescent="0.2">
      <c r="A18" s="125"/>
      <c r="C18" s="124"/>
      <c r="E18" s="124"/>
      <c r="G18" s="124"/>
      <c r="I18" s="135" t="e">
        <f t="shared" si="0"/>
        <v>#DIV/0!</v>
      </c>
      <c r="K18" s="124"/>
      <c r="M18" s="131">
        <f t="shared" si="1"/>
        <v>0</v>
      </c>
    </row>
    <row r="19" spans="1:13" ht="16.5" customHeight="1" x14ac:dyDescent="0.2">
      <c r="A19" s="125"/>
      <c r="C19" s="124"/>
      <c r="E19" s="124"/>
      <c r="G19" s="124"/>
      <c r="I19" s="135" t="e">
        <f t="shared" si="0"/>
        <v>#DIV/0!</v>
      </c>
      <c r="K19" s="124"/>
      <c r="M19" s="131">
        <f t="shared" si="1"/>
        <v>0</v>
      </c>
    </row>
    <row r="20" spans="1:13" ht="16.5" customHeight="1" x14ac:dyDescent="0.2">
      <c r="A20" s="125"/>
      <c r="C20" s="124"/>
      <c r="E20" s="124"/>
      <c r="G20" s="124"/>
      <c r="I20" s="135" t="e">
        <f t="shared" si="0"/>
        <v>#DIV/0!</v>
      </c>
      <c r="K20" s="124"/>
      <c r="M20" s="131">
        <f t="shared" si="1"/>
        <v>0</v>
      </c>
    </row>
    <row r="21" spans="1:13" ht="16.5" customHeight="1" x14ac:dyDescent="0.2">
      <c r="A21" s="125"/>
      <c r="C21" s="124"/>
      <c r="E21" s="124"/>
      <c r="G21" s="124"/>
      <c r="I21" s="135" t="e">
        <f t="shared" si="0"/>
        <v>#DIV/0!</v>
      </c>
      <c r="K21" s="124"/>
      <c r="M21" s="131">
        <f t="shared" si="1"/>
        <v>0</v>
      </c>
    </row>
    <row r="22" spans="1:13" ht="16.5" customHeight="1" x14ac:dyDescent="0.2">
      <c r="A22" s="125"/>
      <c r="C22" s="124"/>
      <c r="E22" s="124"/>
      <c r="G22" s="124"/>
      <c r="I22" s="135" t="e">
        <f t="shared" si="0"/>
        <v>#DIV/0!</v>
      </c>
      <c r="K22" s="124"/>
      <c r="M22" s="131">
        <f t="shared" si="1"/>
        <v>0</v>
      </c>
    </row>
    <row r="23" spans="1:13" ht="16.5" customHeight="1" x14ac:dyDescent="0.2">
      <c r="A23" s="125"/>
      <c r="C23" s="125"/>
      <c r="E23" s="125"/>
      <c r="G23" s="125"/>
      <c r="I23" s="135" t="e">
        <f t="shared" si="0"/>
        <v>#DIV/0!</v>
      </c>
      <c r="K23" s="125"/>
      <c r="M23" s="131">
        <f t="shared" si="1"/>
        <v>0</v>
      </c>
    </row>
    <row r="24" spans="1:13" ht="16.5" customHeight="1" x14ac:dyDescent="0.2">
      <c r="A24" s="124"/>
      <c r="C24" s="124"/>
      <c r="E24" s="124"/>
      <c r="G24" s="124"/>
      <c r="I24" s="135" t="e">
        <f t="shared" si="0"/>
        <v>#DIV/0!</v>
      </c>
      <c r="K24" s="124"/>
      <c r="M24" s="131">
        <f t="shared" si="1"/>
        <v>0</v>
      </c>
    </row>
    <row r="25" spans="1:13" ht="16.5" customHeight="1" x14ac:dyDescent="0.2">
      <c r="A25" s="125"/>
      <c r="C25" s="124"/>
      <c r="E25" s="124"/>
      <c r="G25" s="124"/>
      <c r="I25" s="135" t="e">
        <f t="shared" si="0"/>
        <v>#DIV/0!</v>
      </c>
      <c r="K25" s="124"/>
      <c r="M25" s="131">
        <f t="shared" si="1"/>
        <v>0</v>
      </c>
    </row>
    <row r="26" spans="1:13" ht="16.5" customHeight="1" x14ac:dyDescent="0.2">
      <c r="A26" s="125"/>
      <c r="C26" s="124"/>
      <c r="E26" s="124"/>
      <c r="G26" s="124"/>
      <c r="I26" s="135" t="e">
        <f t="shared" si="0"/>
        <v>#DIV/0!</v>
      </c>
      <c r="K26" s="124"/>
      <c r="M26" s="131">
        <f t="shared" si="1"/>
        <v>0</v>
      </c>
    </row>
    <row r="27" spans="1:13" ht="16.5" customHeight="1" x14ac:dyDescent="0.2">
      <c r="A27" s="125"/>
      <c r="C27" s="124"/>
      <c r="E27" s="124"/>
      <c r="G27" s="124"/>
      <c r="I27" s="135" t="e">
        <f t="shared" si="0"/>
        <v>#DIV/0!</v>
      </c>
      <c r="K27" s="124"/>
      <c r="M27" s="131">
        <f t="shared" si="1"/>
        <v>0</v>
      </c>
    </row>
    <row r="28" spans="1:13" ht="16.5" customHeight="1" x14ac:dyDescent="0.2">
      <c r="A28" s="125"/>
      <c r="C28" s="124"/>
      <c r="E28" s="124"/>
      <c r="G28" s="124"/>
      <c r="I28" s="135" t="e">
        <f t="shared" si="0"/>
        <v>#DIV/0!</v>
      </c>
      <c r="K28" s="124"/>
      <c r="M28" s="131">
        <f t="shared" si="1"/>
        <v>0</v>
      </c>
    </row>
    <row r="29" spans="1:13" ht="16.5" customHeight="1" x14ac:dyDescent="0.2">
      <c r="A29" s="125"/>
      <c r="C29" s="124"/>
      <c r="E29" s="124"/>
      <c r="G29" s="124"/>
      <c r="I29" s="135" t="e">
        <f t="shared" si="0"/>
        <v>#DIV/0!</v>
      </c>
      <c r="K29" s="124"/>
      <c r="M29" s="131">
        <f t="shared" si="1"/>
        <v>0</v>
      </c>
    </row>
    <row r="30" spans="1:13" ht="16.5" customHeight="1" x14ac:dyDescent="0.2">
      <c r="A30" s="125"/>
      <c r="C30" s="124"/>
      <c r="E30" s="124"/>
      <c r="G30" s="124"/>
      <c r="I30" s="135" t="e">
        <f t="shared" si="0"/>
        <v>#DIV/0!</v>
      </c>
      <c r="K30" s="124"/>
      <c r="M30" s="131">
        <f t="shared" si="1"/>
        <v>0</v>
      </c>
    </row>
    <row r="31" spans="1:13" ht="16.5" customHeight="1" x14ac:dyDescent="0.2">
      <c r="A31" s="125"/>
      <c r="C31" s="124"/>
      <c r="E31" s="124"/>
      <c r="G31" s="124"/>
      <c r="I31" s="135" t="e">
        <f t="shared" si="0"/>
        <v>#DIV/0!</v>
      </c>
      <c r="K31" s="124"/>
      <c r="M31" s="131">
        <f t="shared" si="1"/>
        <v>0</v>
      </c>
    </row>
    <row r="32" spans="1:13" ht="16.5" customHeight="1" x14ac:dyDescent="0.2">
      <c r="A32" s="125"/>
      <c r="C32" s="124"/>
      <c r="E32" s="124"/>
      <c r="G32" s="124"/>
      <c r="I32" s="135" t="e">
        <f t="shared" si="0"/>
        <v>#DIV/0!</v>
      </c>
      <c r="K32" s="124"/>
      <c r="M32" s="131">
        <f t="shared" si="1"/>
        <v>0</v>
      </c>
    </row>
    <row r="33" spans="1:13" ht="16.5" customHeight="1" x14ac:dyDescent="0.2">
      <c r="A33" s="125"/>
      <c r="C33" s="124"/>
      <c r="E33" s="124"/>
      <c r="G33" s="124"/>
      <c r="I33" s="135" t="e">
        <f t="shared" si="0"/>
        <v>#DIV/0!</v>
      </c>
      <c r="K33" s="124"/>
      <c r="M33" s="131">
        <f t="shared" si="1"/>
        <v>0</v>
      </c>
    </row>
  </sheetData>
  <mergeCells count="1">
    <mergeCell ref="A1:M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A6" sqref="A6"/>
    </sheetView>
  </sheetViews>
  <sheetFormatPr defaultRowHeight="12.75" x14ac:dyDescent="0.2"/>
  <cols>
    <col min="2" max="2" width="2.7109375" customWidth="1"/>
    <col min="3" max="3" width="10.140625" bestFit="1" customWidth="1"/>
    <col min="4" max="4" width="2.7109375" customWidth="1"/>
    <col min="6" max="6" width="2.7109375" customWidth="1"/>
    <col min="7" max="7" width="37" customWidth="1"/>
  </cols>
  <sheetData>
    <row r="1" spans="1:11" ht="20.25" x14ac:dyDescent="0.3">
      <c r="A1" s="218" t="s">
        <v>243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3" spans="1:11" x14ac:dyDescent="0.2">
      <c r="A3" s="64" t="s">
        <v>244</v>
      </c>
      <c r="C3" s="47" t="s">
        <v>245</v>
      </c>
      <c r="E3" s="64" t="s">
        <v>1</v>
      </c>
      <c r="G3" s="47" t="s">
        <v>246</v>
      </c>
      <c r="H3" s="44"/>
      <c r="I3" s="44"/>
      <c r="J3" s="44"/>
    </row>
    <row r="4" spans="1:11" ht="17.25" customHeight="1" x14ac:dyDescent="0.2">
      <c r="A4" s="125">
        <v>4306</v>
      </c>
      <c r="C4" s="196">
        <v>40542</v>
      </c>
      <c r="E4" s="125">
        <v>4</v>
      </c>
      <c r="G4" s="124" t="s">
        <v>360</v>
      </c>
      <c r="H4" s="44"/>
      <c r="I4" s="44"/>
      <c r="J4" s="44"/>
    </row>
    <row r="5" spans="1:11" ht="15" customHeight="1" x14ac:dyDescent="0.2">
      <c r="A5" s="125" t="s">
        <v>361</v>
      </c>
      <c r="C5" s="197">
        <v>40288</v>
      </c>
      <c r="E5" s="125" t="s">
        <v>362</v>
      </c>
      <c r="G5" s="124" t="s">
        <v>330</v>
      </c>
      <c r="H5" s="44"/>
      <c r="I5" s="44"/>
      <c r="J5" s="44"/>
    </row>
    <row r="6" spans="1:11" ht="15" customHeight="1" x14ac:dyDescent="0.2">
      <c r="A6" s="125"/>
      <c r="C6" s="125"/>
      <c r="E6" s="125"/>
      <c r="G6" s="124"/>
      <c r="H6" s="44"/>
      <c r="I6" s="44"/>
      <c r="J6" s="44"/>
    </row>
    <row r="7" spans="1:11" ht="15" customHeight="1" x14ac:dyDescent="0.2">
      <c r="A7" s="125"/>
      <c r="C7" s="125"/>
      <c r="E7" s="125"/>
      <c r="G7" s="124"/>
      <c r="H7" s="44"/>
      <c r="I7" s="44"/>
      <c r="J7" s="44"/>
    </row>
    <row r="8" spans="1:11" ht="15" customHeight="1" x14ac:dyDescent="0.2">
      <c r="A8" s="125"/>
      <c r="C8" s="125"/>
      <c r="E8" s="125"/>
      <c r="G8" s="124"/>
      <c r="H8" s="44"/>
      <c r="I8" s="44"/>
      <c r="J8" s="44"/>
    </row>
    <row r="9" spans="1:11" ht="15" customHeight="1" x14ac:dyDescent="0.2">
      <c r="A9" s="125"/>
      <c r="C9" s="125"/>
      <c r="E9" s="125"/>
      <c r="G9" s="124"/>
      <c r="H9" s="44"/>
      <c r="I9" s="44"/>
      <c r="J9" s="44"/>
    </row>
    <row r="10" spans="1:11" ht="15" customHeight="1" x14ac:dyDescent="0.2">
      <c r="A10" s="125"/>
      <c r="C10" s="125"/>
      <c r="E10" s="125"/>
      <c r="G10" s="124"/>
      <c r="H10" s="44"/>
      <c r="I10" s="44"/>
      <c r="J10" s="44"/>
    </row>
    <row r="11" spans="1:11" ht="15" customHeight="1" x14ac:dyDescent="0.2">
      <c r="A11" s="125"/>
      <c r="C11" s="125"/>
      <c r="E11" s="125"/>
      <c r="G11" s="124"/>
      <c r="H11" s="44"/>
      <c r="I11" s="44"/>
      <c r="J11" s="44"/>
    </row>
    <row r="12" spans="1:11" ht="15" customHeight="1" x14ac:dyDescent="0.2">
      <c r="A12" s="125"/>
      <c r="C12" s="125"/>
      <c r="E12" s="125"/>
      <c r="G12" s="124"/>
      <c r="H12" s="44"/>
      <c r="I12" s="44"/>
      <c r="J12" s="44"/>
    </row>
    <row r="13" spans="1:11" ht="15" customHeight="1" x14ac:dyDescent="0.2">
      <c r="A13" s="125"/>
      <c r="C13" s="125"/>
      <c r="E13" s="125"/>
      <c r="G13" s="124"/>
      <c r="H13" s="44"/>
      <c r="I13" s="44"/>
      <c r="J13" s="44"/>
    </row>
    <row r="14" spans="1:11" ht="15" customHeight="1" x14ac:dyDescent="0.2">
      <c r="A14" s="125"/>
      <c r="C14" s="125"/>
      <c r="E14" s="125"/>
      <c r="G14" s="124"/>
      <c r="H14" s="44"/>
      <c r="I14" s="44"/>
      <c r="J14" s="44"/>
    </row>
    <row r="15" spans="1:11" ht="15" customHeight="1" x14ac:dyDescent="0.2">
      <c r="A15" s="125"/>
      <c r="C15" s="125"/>
      <c r="E15" s="125"/>
      <c r="G15" s="124"/>
      <c r="H15" s="44"/>
      <c r="I15" s="44"/>
      <c r="J15" s="44"/>
    </row>
    <row r="16" spans="1:11" ht="15" customHeight="1" x14ac:dyDescent="0.2">
      <c r="A16" s="124"/>
      <c r="C16" s="124"/>
      <c r="E16" s="124"/>
      <c r="G16" s="124"/>
      <c r="H16" s="44"/>
      <c r="I16" s="44"/>
      <c r="J16" s="44"/>
    </row>
    <row r="17" spans="1:10" ht="15" customHeight="1" x14ac:dyDescent="0.2">
      <c r="A17" s="125"/>
      <c r="C17" s="125"/>
      <c r="E17" s="125"/>
      <c r="G17" s="124"/>
      <c r="H17" s="44"/>
      <c r="I17" s="44"/>
      <c r="J17" s="44"/>
    </row>
    <row r="18" spans="1:10" ht="15" customHeight="1" x14ac:dyDescent="0.2">
      <c r="A18" s="125"/>
      <c r="C18" s="125"/>
      <c r="E18" s="125"/>
      <c r="G18" s="124"/>
      <c r="H18" s="44"/>
      <c r="I18" s="44"/>
      <c r="J18" s="44"/>
    </row>
    <row r="19" spans="1:10" ht="15" customHeight="1" x14ac:dyDescent="0.2">
      <c r="A19" s="125"/>
      <c r="C19" s="125"/>
      <c r="E19" s="125"/>
      <c r="G19" s="124"/>
      <c r="H19" s="44"/>
      <c r="I19" s="44"/>
      <c r="J19" s="44"/>
    </row>
    <row r="20" spans="1:10" ht="15" customHeight="1" x14ac:dyDescent="0.2">
      <c r="A20" s="125"/>
      <c r="C20" s="125"/>
      <c r="E20" s="125"/>
      <c r="G20" s="124"/>
      <c r="H20" s="44"/>
      <c r="I20" s="44"/>
      <c r="J20" s="44"/>
    </row>
    <row r="21" spans="1:10" ht="15" customHeight="1" x14ac:dyDescent="0.2">
      <c r="A21" s="125"/>
      <c r="C21" s="125"/>
      <c r="E21" s="125"/>
      <c r="G21" s="124"/>
      <c r="H21" s="44"/>
      <c r="I21" s="44"/>
      <c r="J21" s="44"/>
    </row>
    <row r="22" spans="1:10" ht="15" customHeight="1" x14ac:dyDescent="0.2">
      <c r="A22" s="125"/>
      <c r="C22" s="125"/>
      <c r="E22" s="125"/>
      <c r="G22" s="124"/>
      <c r="H22" s="44"/>
      <c r="I22" s="44"/>
      <c r="J22" s="44"/>
    </row>
    <row r="23" spans="1:10" ht="15" customHeight="1" x14ac:dyDescent="0.2">
      <c r="A23" s="125"/>
      <c r="C23" s="125"/>
      <c r="E23" s="125"/>
      <c r="G23" s="124"/>
      <c r="H23" s="44"/>
      <c r="I23" s="44"/>
      <c r="J23" s="44"/>
    </row>
    <row r="24" spans="1:10" ht="15" customHeight="1" x14ac:dyDescent="0.2">
      <c r="A24" s="125"/>
      <c r="C24" s="125"/>
      <c r="E24" s="125"/>
      <c r="G24" s="124"/>
      <c r="H24" s="44"/>
      <c r="I24" s="44"/>
      <c r="J24" s="44"/>
    </row>
    <row r="25" spans="1:10" ht="15" customHeight="1" x14ac:dyDescent="0.2">
      <c r="A25" s="125"/>
      <c r="C25" s="125"/>
      <c r="E25" s="125"/>
      <c r="G25" s="124"/>
      <c r="H25" s="44"/>
      <c r="I25" s="44"/>
      <c r="J25" s="44"/>
    </row>
    <row r="26" spans="1:10" ht="15" customHeight="1" x14ac:dyDescent="0.2">
      <c r="A26" s="125"/>
      <c r="C26" s="125"/>
      <c r="E26" s="125"/>
      <c r="G26" s="124"/>
      <c r="H26" s="44"/>
      <c r="I26" s="44"/>
      <c r="J26" s="44"/>
    </row>
    <row r="27" spans="1:10" ht="15" customHeight="1" x14ac:dyDescent="0.2">
      <c r="A27" s="125"/>
      <c r="C27" s="125"/>
      <c r="E27" s="125"/>
      <c r="G27" s="124"/>
      <c r="H27" s="44"/>
      <c r="I27" s="44"/>
      <c r="J27" s="44"/>
    </row>
    <row r="28" spans="1:10" ht="15" customHeight="1" x14ac:dyDescent="0.2">
      <c r="A28" s="124"/>
      <c r="C28" s="124"/>
      <c r="E28" s="124"/>
      <c r="G28" s="124"/>
      <c r="H28" s="44"/>
      <c r="I28" s="44"/>
      <c r="J28" s="44"/>
    </row>
    <row r="29" spans="1:10" ht="15" customHeight="1" x14ac:dyDescent="0.2">
      <c r="A29" s="125"/>
      <c r="C29" s="125"/>
      <c r="E29" s="125"/>
      <c r="G29" s="124"/>
      <c r="H29" s="44"/>
      <c r="I29" s="44"/>
      <c r="J29" s="44"/>
    </row>
    <row r="30" spans="1:10" ht="15" customHeight="1" x14ac:dyDescent="0.2">
      <c r="A30" s="125"/>
      <c r="C30" s="125"/>
      <c r="E30" s="125"/>
      <c r="G30" s="124"/>
      <c r="H30" s="44"/>
      <c r="I30" s="44"/>
      <c r="J30" s="44"/>
    </row>
    <row r="31" spans="1:10" ht="15" customHeight="1" x14ac:dyDescent="0.2">
      <c r="A31" s="125"/>
      <c r="C31" s="125"/>
      <c r="E31" s="125"/>
      <c r="G31" s="124"/>
      <c r="H31" s="44"/>
      <c r="I31" s="44"/>
      <c r="J31" s="44"/>
    </row>
    <row r="32" spans="1:10" ht="15" customHeight="1" x14ac:dyDescent="0.2">
      <c r="A32" s="125"/>
      <c r="C32" s="125"/>
      <c r="E32" s="125"/>
      <c r="G32" s="124"/>
      <c r="H32" s="44"/>
      <c r="I32" s="44"/>
      <c r="J32" s="44"/>
    </row>
    <row r="33" spans="1:10" ht="15" customHeight="1" x14ac:dyDescent="0.2">
      <c r="A33" s="125"/>
      <c r="C33" s="125"/>
      <c r="E33" s="125"/>
      <c r="G33" s="124"/>
      <c r="H33" s="44"/>
      <c r="I33" s="44"/>
      <c r="J33" s="44"/>
    </row>
    <row r="34" spans="1:10" ht="15" customHeight="1" x14ac:dyDescent="0.2">
      <c r="A34" s="125"/>
      <c r="C34" s="125"/>
      <c r="E34" s="125"/>
      <c r="G34" s="124"/>
      <c r="H34" s="44"/>
      <c r="I34" s="44"/>
      <c r="J34" s="44"/>
    </row>
    <row r="35" spans="1:10" ht="15" customHeight="1" x14ac:dyDescent="0.2">
      <c r="A35" s="125"/>
      <c r="C35" s="125"/>
      <c r="E35" s="125"/>
      <c r="G35" s="124"/>
      <c r="H35" s="44"/>
      <c r="I35" s="44"/>
      <c r="J35" s="44"/>
    </row>
    <row r="36" spans="1:10" ht="15" customHeight="1" x14ac:dyDescent="0.2">
      <c r="A36" s="125"/>
      <c r="C36" s="125"/>
      <c r="E36" s="125"/>
      <c r="G36" s="124"/>
      <c r="H36" s="44"/>
      <c r="I36" s="44"/>
      <c r="J36" s="44"/>
    </row>
    <row r="37" spans="1:10" ht="15" customHeight="1" x14ac:dyDescent="0.2">
      <c r="A37" s="125"/>
      <c r="C37" s="125"/>
      <c r="E37" s="125"/>
      <c r="G37" s="124"/>
      <c r="H37" s="44"/>
      <c r="I37" s="44"/>
      <c r="J37" s="44"/>
    </row>
    <row r="38" spans="1:10" ht="15" customHeight="1" x14ac:dyDescent="0.2">
      <c r="A38" s="125"/>
      <c r="C38" s="125"/>
      <c r="E38" s="125"/>
      <c r="G38" s="124"/>
      <c r="H38" s="44"/>
      <c r="I38" s="44"/>
      <c r="J38" s="44"/>
    </row>
    <row r="39" spans="1:10" ht="15" customHeight="1" x14ac:dyDescent="0.2">
      <c r="A39" s="125"/>
      <c r="C39" s="125"/>
      <c r="E39" s="125"/>
      <c r="G39" s="124"/>
      <c r="H39" s="44"/>
      <c r="I39" s="44"/>
      <c r="J39" s="44"/>
    </row>
  </sheetData>
  <mergeCells count="1">
    <mergeCell ref="A1:K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40"/>
  <sheetViews>
    <sheetView workbookViewId="0">
      <selection activeCell="C20" sqref="C20"/>
    </sheetView>
  </sheetViews>
  <sheetFormatPr defaultRowHeight="12.75" x14ac:dyDescent="0.2"/>
  <cols>
    <col min="4" max="5" width="10.7109375" customWidth="1"/>
    <col min="6" max="6" width="11.7109375" bestFit="1" customWidth="1"/>
    <col min="7" max="7" width="11.7109375" customWidth="1"/>
  </cols>
  <sheetData>
    <row r="1" spans="3:7" ht="20.25" x14ac:dyDescent="0.3">
      <c r="C1" s="212" t="s">
        <v>247</v>
      </c>
      <c r="D1" s="212"/>
      <c r="E1" s="212"/>
      <c r="F1" s="212"/>
      <c r="G1" s="212"/>
    </row>
    <row r="2" spans="3:7" ht="13.5" thickBot="1" x14ac:dyDescent="0.25"/>
    <row r="3" spans="3:7" x14ac:dyDescent="0.2">
      <c r="C3" s="80"/>
      <c r="D3" s="219" t="s">
        <v>251</v>
      </c>
      <c r="E3" s="220"/>
      <c r="F3" s="81" t="s">
        <v>252</v>
      </c>
      <c r="G3" s="82" t="s">
        <v>253</v>
      </c>
    </row>
    <row r="4" spans="3:7" x14ac:dyDescent="0.2">
      <c r="C4" s="83" t="s">
        <v>248</v>
      </c>
      <c r="D4" s="30" t="s">
        <v>70</v>
      </c>
      <c r="E4" s="30" t="s">
        <v>249</v>
      </c>
      <c r="F4" s="30" t="s">
        <v>70</v>
      </c>
      <c r="G4" s="33" t="s">
        <v>250</v>
      </c>
    </row>
    <row r="5" spans="3:7" ht="15" customHeight="1" x14ac:dyDescent="0.2">
      <c r="C5" s="120">
        <v>801</v>
      </c>
      <c r="D5" s="198">
        <v>39963</v>
      </c>
      <c r="E5" s="121">
        <v>1574</v>
      </c>
      <c r="F5" s="121"/>
      <c r="G5" s="140"/>
    </row>
    <row r="6" spans="3:7" s="84" customFormat="1" ht="15" customHeight="1" x14ac:dyDescent="0.2">
      <c r="C6" s="120">
        <v>812</v>
      </c>
      <c r="D6" s="198">
        <v>39963</v>
      </c>
      <c r="E6" s="121">
        <v>1574</v>
      </c>
      <c r="F6" s="121"/>
      <c r="G6" s="140"/>
    </row>
    <row r="7" spans="3:7" ht="15" customHeight="1" x14ac:dyDescent="0.2">
      <c r="C7" s="120">
        <v>810</v>
      </c>
      <c r="D7" s="198">
        <v>39963</v>
      </c>
      <c r="E7" s="121">
        <v>1574</v>
      </c>
      <c r="F7" s="121"/>
      <c r="G7" s="140"/>
    </row>
    <row r="8" spans="3:7" s="84" customFormat="1" ht="15" customHeight="1" x14ac:dyDescent="0.2">
      <c r="C8" s="120" t="s">
        <v>332</v>
      </c>
      <c r="D8" s="198">
        <v>39963</v>
      </c>
      <c r="E8" s="121" t="s">
        <v>333</v>
      </c>
      <c r="F8" s="121"/>
      <c r="G8" s="140"/>
    </row>
    <row r="9" spans="3:7" ht="15" customHeight="1" x14ac:dyDescent="0.2">
      <c r="C9" s="120">
        <v>2306</v>
      </c>
      <c r="D9" s="198">
        <v>39964</v>
      </c>
      <c r="E9" s="121">
        <v>1642</v>
      </c>
      <c r="F9" s="121"/>
      <c r="G9" s="140"/>
    </row>
    <row r="10" spans="3:7" s="84" customFormat="1" ht="15" customHeight="1" x14ac:dyDescent="0.2">
      <c r="C10" s="120">
        <v>638</v>
      </c>
      <c r="D10" s="198">
        <v>39964</v>
      </c>
      <c r="E10" s="121">
        <v>1642</v>
      </c>
      <c r="F10" s="121"/>
      <c r="G10" s="140"/>
    </row>
    <row r="11" spans="3:7" ht="15" customHeight="1" x14ac:dyDescent="0.2">
      <c r="C11" s="120">
        <v>2107</v>
      </c>
      <c r="D11" s="198">
        <v>39964</v>
      </c>
      <c r="E11" s="121">
        <v>1523</v>
      </c>
      <c r="F11" s="121"/>
      <c r="G11" s="140"/>
    </row>
    <row r="12" spans="3:7" s="84" customFormat="1" ht="15" customHeight="1" x14ac:dyDescent="0.2">
      <c r="C12" s="120">
        <v>3183</v>
      </c>
      <c r="D12" s="198">
        <v>39964</v>
      </c>
      <c r="E12" s="121">
        <v>1574</v>
      </c>
      <c r="F12" s="121"/>
      <c r="G12" s="140"/>
    </row>
    <row r="13" spans="3:7" ht="15" customHeight="1" x14ac:dyDescent="0.2">
      <c r="C13" s="120">
        <v>3408</v>
      </c>
      <c r="D13" s="198">
        <v>39964</v>
      </c>
      <c r="E13" s="121">
        <v>1574</v>
      </c>
      <c r="F13" s="121"/>
      <c r="G13" s="140"/>
    </row>
    <row r="14" spans="3:7" s="84" customFormat="1" ht="15" customHeight="1" x14ac:dyDescent="0.2">
      <c r="C14" s="120">
        <v>701</v>
      </c>
      <c r="D14" s="198">
        <v>39964</v>
      </c>
      <c r="E14" s="121">
        <v>1523</v>
      </c>
      <c r="F14" s="121"/>
      <c r="G14" s="140"/>
    </row>
    <row r="15" spans="3:7" ht="15" customHeight="1" x14ac:dyDescent="0.2">
      <c r="C15" s="120">
        <v>4207</v>
      </c>
      <c r="D15" s="198">
        <v>39964</v>
      </c>
      <c r="E15" s="121">
        <v>1523</v>
      </c>
      <c r="F15" s="121"/>
      <c r="G15" s="140"/>
    </row>
    <row r="16" spans="3:7" s="84" customFormat="1" ht="15" customHeight="1" x14ac:dyDescent="0.2">
      <c r="C16" s="120">
        <v>4306</v>
      </c>
      <c r="D16" s="198">
        <v>39964</v>
      </c>
      <c r="E16" s="121">
        <v>1574</v>
      </c>
      <c r="F16" s="121"/>
      <c r="G16" s="140"/>
    </row>
    <row r="17" spans="3:7" ht="15" customHeight="1" x14ac:dyDescent="0.2">
      <c r="C17" s="120">
        <v>808</v>
      </c>
      <c r="D17" s="198">
        <v>39964</v>
      </c>
      <c r="E17" s="121">
        <v>1574</v>
      </c>
      <c r="F17" s="121"/>
      <c r="G17" s="140"/>
    </row>
    <row r="18" spans="3:7" s="84" customFormat="1" ht="15" customHeight="1" x14ac:dyDescent="0.2">
      <c r="C18" s="120">
        <v>3706</v>
      </c>
      <c r="D18" s="198">
        <v>39964</v>
      </c>
      <c r="E18" s="121">
        <v>1642</v>
      </c>
      <c r="F18" s="121"/>
      <c r="G18" s="140"/>
    </row>
    <row r="19" spans="3:7" ht="15" customHeight="1" x14ac:dyDescent="0.2">
      <c r="C19" s="120">
        <v>811</v>
      </c>
      <c r="D19" s="198">
        <v>39964</v>
      </c>
      <c r="E19" s="121">
        <v>1574</v>
      </c>
      <c r="F19" s="121"/>
      <c r="G19" s="140"/>
    </row>
    <row r="20" spans="3:7" s="84" customFormat="1" ht="15" customHeight="1" x14ac:dyDescent="0.2">
      <c r="C20" s="120"/>
      <c r="D20" s="121"/>
      <c r="E20" s="121"/>
      <c r="F20" s="121"/>
      <c r="G20" s="140"/>
    </row>
    <row r="21" spans="3:7" ht="15" customHeight="1" x14ac:dyDescent="0.2">
      <c r="C21" s="120"/>
      <c r="D21" s="121"/>
      <c r="E21" s="121"/>
      <c r="F21" s="121"/>
      <c r="G21" s="140"/>
    </row>
    <row r="22" spans="3:7" s="84" customFormat="1" ht="15" customHeight="1" x14ac:dyDescent="0.2">
      <c r="C22" s="120"/>
      <c r="D22" s="121"/>
      <c r="E22" s="121"/>
      <c r="F22" s="121"/>
      <c r="G22" s="140"/>
    </row>
    <row r="23" spans="3:7" ht="15" customHeight="1" x14ac:dyDescent="0.2">
      <c r="C23" s="120"/>
      <c r="D23" s="121"/>
      <c r="E23" s="121"/>
      <c r="F23" s="121"/>
      <c r="G23" s="140"/>
    </row>
    <row r="24" spans="3:7" s="84" customFormat="1" ht="15" customHeight="1" x14ac:dyDescent="0.2">
      <c r="C24" s="120"/>
      <c r="D24" s="121"/>
      <c r="E24" s="121"/>
      <c r="F24" s="121"/>
      <c r="G24" s="140"/>
    </row>
    <row r="25" spans="3:7" ht="15" customHeight="1" x14ac:dyDescent="0.2">
      <c r="C25" s="120"/>
      <c r="D25" s="121"/>
      <c r="E25" s="121"/>
      <c r="F25" s="121"/>
      <c r="G25" s="140"/>
    </row>
    <row r="26" spans="3:7" s="84" customFormat="1" ht="15" customHeight="1" x14ac:dyDescent="0.2">
      <c r="C26" s="120"/>
      <c r="D26" s="121"/>
      <c r="E26" s="121"/>
      <c r="F26" s="121"/>
      <c r="G26" s="140"/>
    </row>
    <row r="27" spans="3:7" ht="15" customHeight="1" x14ac:dyDescent="0.2">
      <c r="C27" s="120"/>
      <c r="D27" s="121"/>
      <c r="E27" s="121"/>
      <c r="F27" s="121"/>
      <c r="G27" s="140"/>
    </row>
    <row r="28" spans="3:7" s="84" customFormat="1" ht="15" customHeight="1" x14ac:dyDescent="0.2">
      <c r="C28" s="120"/>
      <c r="D28" s="121"/>
      <c r="E28" s="121"/>
      <c r="F28" s="121"/>
      <c r="G28" s="140"/>
    </row>
    <row r="29" spans="3:7" ht="15" customHeight="1" x14ac:dyDescent="0.2">
      <c r="C29" s="120"/>
      <c r="D29" s="121"/>
      <c r="E29" s="121"/>
      <c r="F29" s="121"/>
      <c r="G29" s="140"/>
    </row>
    <row r="30" spans="3:7" s="84" customFormat="1" ht="15" customHeight="1" x14ac:dyDescent="0.2">
      <c r="C30" s="120"/>
      <c r="D30" s="121"/>
      <c r="E30" s="121"/>
      <c r="F30" s="121"/>
      <c r="G30" s="140"/>
    </row>
    <row r="31" spans="3:7" ht="15" customHeight="1" x14ac:dyDescent="0.2">
      <c r="C31" s="120"/>
      <c r="D31" s="121"/>
      <c r="E31" s="121"/>
      <c r="F31" s="121"/>
      <c r="G31" s="140"/>
    </row>
    <row r="32" spans="3:7" s="84" customFormat="1" ht="15" customHeight="1" x14ac:dyDescent="0.2">
      <c r="C32" s="120"/>
      <c r="D32" s="121"/>
      <c r="E32" s="121"/>
      <c r="F32" s="121"/>
      <c r="G32" s="140"/>
    </row>
    <row r="33" spans="3:7" ht="15" customHeight="1" x14ac:dyDescent="0.2">
      <c r="C33" s="120"/>
      <c r="D33" s="121"/>
      <c r="E33" s="121"/>
      <c r="F33" s="121"/>
      <c r="G33" s="140"/>
    </row>
    <row r="34" spans="3:7" s="84" customFormat="1" ht="15" customHeight="1" x14ac:dyDescent="0.2">
      <c r="C34" s="120"/>
      <c r="D34" s="121"/>
      <c r="E34" s="121"/>
      <c r="F34" s="121"/>
      <c r="G34" s="140"/>
    </row>
    <row r="35" spans="3:7" ht="15" customHeight="1" x14ac:dyDescent="0.2">
      <c r="C35" s="120"/>
      <c r="D35" s="121"/>
      <c r="E35" s="121"/>
      <c r="F35" s="121"/>
      <c r="G35" s="140"/>
    </row>
    <row r="36" spans="3:7" s="84" customFormat="1" ht="15" customHeight="1" x14ac:dyDescent="0.2">
      <c r="C36" s="120"/>
      <c r="D36" s="121"/>
      <c r="E36" s="121"/>
      <c r="F36" s="121"/>
      <c r="G36" s="140"/>
    </row>
    <row r="37" spans="3:7" ht="15" customHeight="1" x14ac:dyDescent="0.2">
      <c r="C37" s="120"/>
      <c r="D37" s="121"/>
      <c r="E37" s="121"/>
      <c r="F37" s="121"/>
      <c r="G37" s="140"/>
    </row>
    <row r="38" spans="3:7" s="84" customFormat="1" ht="15" customHeight="1" x14ac:dyDescent="0.2">
      <c r="C38" s="120"/>
      <c r="D38" s="121"/>
      <c r="E38" s="121"/>
      <c r="F38" s="121"/>
      <c r="G38" s="140"/>
    </row>
    <row r="39" spans="3:7" ht="15" customHeight="1" x14ac:dyDescent="0.2">
      <c r="C39" s="120"/>
      <c r="D39" s="121"/>
      <c r="E39" s="121"/>
      <c r="F39" s="121"/>
      <c r="G39" s="140"/>
    </row>
    <row r="40" spans="3:7" s="84" customFormat="1" ht="15" customHeight="1" thickBot="1" x14ac:dyDescent="0.25">
      <c r="C40" s="141"/>
      <c r="D40" s="142"/>
      <c r="E40" s="142"/>
      <c r="F40" s="142"/>
      <c r="G40" s="143"/>
    </row>
  </sheetData>
  <mergeCells count="2">
    <mergeCell ref="D3:E3"/>
    <mergeCell ref="C1:G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B7" sqref="B7"/>
    </sheetView>
  </sheetViews>
  <sheetFormatPr defaultRowHeight="12.75" x14ac:dyDescent="0.2"/>
  <cols>
    <col min="2" max="5" width="10.7109375" customWidth="1"/>
    <col min="6" max="7" width="11.7109375" customWidth="1"/>
  </cols>
  <sheetData>
    <row r="1" spans="1:8" ht="20.25" x14ac:dyDescent="0.3">
      <c r="A1" s="212" t="s">
        <v>254</v>
      </c>
      <c r="B1" s="212"/>
      <c r="C1" s="212"/>
      <c r="D1" s="212"/>
      <c r="E1" s="212"/>
      <c r="F1" s="212"/>
      <c r="G1" s="212"/>
      <c r="H1" s="212"/>
    </row>
    <row r="3" spans="1:8" ht="15" customHeight="1" x14ac:dyDescent="0.2">
      <c r="B3" s="85" t="s">
        <v>255</v>
      </c>
      <c r="C3" s="78"/>
      <c r="D3" s="78"/>
      <c r="E3" s="78"/>
      <c r="F3" s="78"/>
      <c r="G3" s="42"/>
    </row>
    <row r="4" spans="1:8" ht="15" customHeight="1" x14ac:dyDescent="0.2">
      <c r="B4" s="86" t="s">
        <v>260</v>
      </c>
      <c r="C4" s="47"/>
      <c r="D4" s="47"/>
      <c r="E4" s="89" t="s">
        <v>261</v>
      </c>
      <c r="F4" s="78"/>
      <c r="G4" s="48"/>
      <c r="H4" s="44"/>
    </row>
    <row r="5" spans="1:8" ht="6" customHeight="1" x14ac:dyDescent="0.2">
      <c r="B5" s="87"/>
      <c r="C5" s="47"/>
      <c r="D5" s="47"/>
      <c r="E5" s="47"/>
      <c r="F5" s="47"/>
      <c r="G5" s="48"/>
    </row>
    <row r="6" spans="1:8" s="29" customFormat="1" ht="36.75" customHeight="1" x14ac:dyDescent="0.2">
      <c r="B6" s="88" t="s">
        <v>70</v>
      </c>
      <c r="C6" s="88" t="s">
        <v>201</v>
      </c>
      <c r="D6" s="88" t="s">
        <v>256</v>
      </c>
      <c r="E6" s="88" t="s">
        <v>257</v>
      </c>
      <c r="F6" s="88" t="s">
        <v>258</v>
      </c>
      <c r="G6" s="88" t="s">
        <v>259</v>
      </c>
    </row>
    <row r="7" spans="1:8" ht="15" customHeight="1" x14ac:dyDescent="0.2">
      <c r="B7" s="121"/>
      <c r="C7" s="121"/>
      <c r="D7" s="121"/>
      <c r="E7" s="121"/>
      <c r="F7" s="121"/>
      <c r="G7" s="121"/>
    </row>
    <row r="8" spans="1:8" ht="15" customHeight="1" x14ac:dyDescent="0.2">
      <c r="B8" s="121"/>
      <c r="C8" s="121"/>
      <c r="D8" s="121"/>
      <c r="E8" s="121"/>
      <c r="F8" s="121"/>
      <c r="G8" s="121"/>
    </row>
    <row r="9" spans="1:8" ht="15" customHeight="1" x14ac:dyDescent="0.2">
      <c r="B9" s="121"/>
      <c r="C9" s="121"/>
      <c r="D9" s="121"/>
      <c r="E9" s="121"/>
      <c r="F9" s="121"/>
      <c r="G9" s="121"/>
    </row>
    <row r="10" spans="1:8" ht="15" customHeight="1" x14ac:dyDescent="0.2">
      <c r="B10" s="121"/>
      <c r="C10" s="121"/>
      <c r="D10" s="121"/>
      <c r="E10" s="121"/>
      <c r="F10" s="121"/>
      <c r="G10" s="121"/>
    </row>
    <row r="11" spans="1:8" ht="15" customHeight="1" x14ac:dyDescent="0.2">
      <c r="B11" s="121"/>
      <c r="C11" s="121"/>
      <c r="D11" s="121"/>
      <c r="E11" s="121"/>
      <c r="F11" s="121"/>
      <c r="G11" s="121"/>
    </row>
    <row r="12" spans="1:8" ht="15" customHeight="1" x14ac:dyDescent="0.2">
      <c r="B12" s="121"/>
      <c r="C12" s="121"/>
      <c r="D12" s="121"/>
      <c r="E12" s="121"/>
      <c r="F12" s="121"/>
      <c r="G12" s="121"/>
    </row>
    <row r="13" spans="1:8" ht="15" customHeight="1" x14ac:dyDescent="0.2">
      <c r="B13" s="121"/>
      <c r="C13" s="121"/>
      <c r="D13" s="121"/>
      <c r="E13" s="121"/>
      <c r="F13" s="121"/>
      <c r="G13" s="121"/>
    </row>
    <row r="14" spans="1:8" ht="15" customHeight="1" x14ac:dyDescent="0.2">
      <c r="B14" s="121"/>
      <c r="C14" s="121"/>
      <c r="D14" s="121"/>
      <c r="E14" s="121"/>
      <c r="F14" s="121"/>
      <c r="G14" s="121"/>
    </row>
    <row r="15" spans="1:8" ht="15" customHeight="1" x14ac:dyDescent="0.2">
      <c r="B15" s="121"/>
      <c r="C15" s="121"/>
      <c r="D15" s="121"/>
      <c r="E15" s="121"/>
      <c r="F15" s="121"/>
      <c r="G15" s="121"/>
    </row>
    <row r="16" spans="1:8" ht="15" customHeight="1" x14ac:dyDescent="0.2">
      <c r="B16" s="121"/>
      <c r="C16" s="121"/>
      <c r="D16" s="121"/>
      <c r="E16" s="121"/>
      <c r="F16" s="121"/>
      <c r="G16" s="121"/>
    </row>
    <row r="17" spans="2:7" ht="15" customHeight="1" x14ac:dyDescent="0.2">
      <c r="B17" s="121"/>
      <c r="C17" s="121"/>
      <c r="D17" s="121"/>
      <c r="E17" s="121"/>
      <c r="F17" s="121"/>
      <c r="G17" s="121"/>
    </row>
    <row r="18" spans="2:7" ht="15" customHeight="1" x14ac:dyDescent="0.2">
      <c r="B18" s="121"/>
      <c r="C18" s="121"/>
      <c r="D18" s="121"/>
      <c r="E18" s="121"/>
      <c r="F18" s="121"/>
      <c r="G18" s="121"/>
    </row>
    <row r="19" spans="2:7" ht="15" customHeight="1" x14ac:dyDescent="0.2">
      <c r="B19" s="121"/>
      <c r="C19" s="121"/>
      <c r="D19" s="121"/>
      <c r="E19" s="121"/>
      <c r="F19" s="121"/>
      <c r="G19" s="121"/>
    </row>
    <row r="20" spans="2:7" ht="15" customHeight="1" x14ac:dyDescent="0.2">
      <c r="B20" s="121"/>
      <c r="C20" s="121"/>
      <c r="D20" s="121"/>
      <c r="E20" s="121"/>
      <c r="F20" s="121"/>
      <c r="G20" s="121"/>
    </row>
    <row r="21" spans="2:7" ht="15" customHeight="1" x14ac:dyDescent="0.2">
      <c r="B21" s="121"/>
      <c r="C21" s="121"/>
      <c r="D21" s="121"/>
      <c r="E21" s="121"/>
      <c r="F21" s="121"/>
      <c r="G21" s="121"/>
    </row>
    <row r="22" spans="2:7" ht="15" customHeight="1" x14ac:dyDescent="0.2">
      <c r="B22" s="121"/>
      <c r="C22" s="121"/>
      <c r="D22" s="121"/>
      <c r="E22" s="121"/>
      <c r="F22" s="121"/>
      <c r="G22" s="121"/>
    </row>
    <row r="23" spans="2:7" ht="15" customHeight="1" x14ac:dyDescent="0.2">
      <c r="B23" s="121"/>
      <c r="C23" s="121"/>
      <c r="D23" s="121"/>
      <c r="E23" s="121"/>
      <c r="F23" s="121"/>
      <c r="G23" s="121"/>
    </row>
    <row r="24" spans="2:7" ht="15" customHeight="1" x14ac:dyDescent="0.2">
      <c r="B24" s="121"/>
      <c r="C24" s="121"/>
      <c r="D24" s="121"/>
      <c r="E24" s="121"/>
      <c r="F24" s="121"/>
      <c r="G24" s="121"/>
    </row>
    <row r="25" spans="2:7" ht="15" customHeight="1" x14ac:dyDescent="0.2">
      <c r="B25" s="121"/>
      <c r="C25" s="121"/>
      <c r="D25" s="121"/>
      <c r="E25" s="121"/>
      <c r="F25" s="121"/>
      <c r="G25" s="121"/>
    </row>
    <row r="26" spans="2:7" ht="15" customHeight="1" x14ac:dyDescent="0.2">
      <c r="B26" s="121"/>
      <c r="C26" s="121"/>
      <c r="D26" s="121"/>
      <c r="E26" s="121"/>
      <c r="F26" s="121"/>
      <c r="G26" s="121"/>
    </row>
    <row r="27" spans="2:7" ht="15" customHeight="1" x14ac:dyDescent="0.2">
      <c r="B27" s="121"/>
      <c r="C27" s="121"/>
      <c r="D27" s="121"/>
      <c r="E27" s="121"/>
      <c r="F27" s="121"/>
      <c r="G27" s="121"/>
    </row>
    <row r="28" spans="2:7" ht="15" customHeight="1" x14ac:dyDescent="0.2">
      <c r="B28" s="121"/>
      <c r="C28" s="121"/>
      <c r="D28" s="121"/>
      <c r="E28" s="121"/>
      <c r="F28" s="121"/>
      <c r="G28" s="121"/>
    </row>
    <row r="29" spans="2:7" ht="15" customHeight="1" x14ac:dyDescent="0.2">
      <c r="B29" s="121"/>
      <c r="C29" s="121"/>
      <c r="D29" s="121"/>
      <c r="E29" s="121"/>
      <c r="F29" s="121"/>
      <c r="G29" s="121"/>
    </row>
    <row r="30" spans="2:7" ht="15" customHeight="1" x14ac:dyDescent="0.2">
      <c r="B30" s="121"/>
      <c r="C30" s="121"/>
      <c r="D30" s="121"/>
      <c r="E30" s="121"/>
      <c r="F30" s="121"/>
      <c r="G30" s="121"/>
    </row>
    <row r="31" spans="2:7" ht="15" customHeight="1" x14ac:dyDescent="0.2">
      <c r="B31" s="121"/>
      <c r="C31" s="121"/>
      <c r="D31" s="121"/>
      <c r="E31" s="121"/>
      <c r="F31" s="121"/>
      <c r="G31" s="121"/>
    </row>
    <row r="32" spans="2:7" ht="15" customHeight="1" x14ac:dyDescent="0.2">
      <c r="B32" s="121"/>
      <c r="C32" s="121"/>
      <c r="D32" s="121"/>
      <c r="E32" s="121"/>
      <c r="F32" s="121"/>
      <c r="G32" s="121"/>
    </row>
    <row r="33" spans="2:7" ht="15" customHeight="1" x14ac:dyDescent="0.2">
      <c r="B33" s="121"/>
      <c r="C33" s="121"/>
      <c r="D33" s="121"/>
      <c r="E33" s="121"/>
      <c r="F33" s="121"/>
      <c r="G33" s="121"/>
    </row>
    <row r="34" spans="2:7" ht="15" customHeight="1" x14ac:dyDescent="0.2">
      <c r="B34" s="121"/>
      <c r="C34" s="121"/>
      <c r="D34" s="121"/>
      <c r="E34" s="121"/>
      <c r="F34" s="121"/>
      <c r="G34" s="121"/>
    </row>
    <row r="35" spans="2:7" ht="15" customHeight="1" x14ac:dyDescent="0.2">
      <c r="B35" s="121"/>
      <c r="C35" s="121"/>
      <c r="D35" s="121"/>
      <c r="E35" s="121"/>
      <c r="F35" s="121"/>
      <c r="G35" s="121"/>
    </row>
    <row r="36" spans="2:7" ht="15" customHeight="1" x14ac:dyDescent="0.2">
      <c r="B36" s="121"/>
      <c r="C36" s="121"/>
      <c r="D36" s="121"/>
      <c r="E36" s="121"/>
      <c r="F36" s="121"/>
      <c r="G36" s="121"/>
    </row>
    <row r="37" spans="2:7" ht="15" customHeight="1" x14ac:dyDescent="0.2">
      <c r="B37" s="121"/>
      <c r="C37" s="121"/>
      <c r="D37" s="121"/>
      <c r="E37" s="121"/>
      <c r="F37" s="121"/>
      <c r="G37" s="121"/>
    </row>
    <row r="38" spans="2:7" ht="15" customHeight="1" x14ac:dyDescent="0.2">
      <c r="B38" s="121"/>
      <c r="C38" s="121"/>
      <c r="D38" s="121"/>
      <c r="E38" s="121"/>
      <c r="F38" s="121"/>
      <c r="G38" s="121"/>
    </row>
    <row r="39" spans="2:7" ht="15" customHeight="1" x14ac:dyDescent="0.2">
      <c r="B39" s="121"/>
      <c r="C39" s="121"/>
      <c r="D39" s="121"/>
      <c r="E39" s="121"/>
      <c r="F39" s="121"/>
      <c r="G39" s="121"/>
    </row>
    <row r="40" spans="2:7" ht="15" customHeight="1" x14ac:dyDescent="0.2">
      <c r="B40" s="121"/>
      <c r="C40" s="121"/>
      <c r="D40" s="121"/>
      <c r="E40" s="121"/>
      <c r="F40" s="121"/>
      <c r="G40" s="121"/>
    </row>
    <row r="41" spans="2:7" ht="15" customHeight="1" x14ac:dyDescent="0.2">
      <c r="B41" s="121"/>
      <c r="C41" s="121"/>
      <c r="D41" s="121"/>
      <c r="E41" s="121"/>
      <c r="F41" s="121"/>
      <c r="G41" s="121"/>
    </row>
    <row r="42" spans="2:7" ht="15" customHeight="1" x14ac:dyDescent="0.2">
      <c r="B42" s="49" t="s">
        <v>262</v>
      </c>
      <c r="C42" s="49"/>
      <c r="D42" s="49"/>
      <c r="E42" s="49"/>
      <c r="F42" s="49"/>
      <c r="G42" s="49"/>
    </row>
  </sheetData>
  <mergeCells count="1">
    <mergeCell ref="A1:H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B4" sqref="B4"/>
    </sheetView>
  </sheetViews>
  <sheetFormatPr defaultRowHeight="12.75" x14ac:dyDescent="0.2"/>
  <cols>
    <col min="2" max="3" width="8.85546875" customWidth="1"/>
    <col min="4" max="4" width="8.5703125" customWidth="1"/>
    <col min="5" max="5" width="7.7109375" customWidth="1"/>
    <col min="6" max="6" width="10.7109375" customWidth="1"/>
    <col min="7" max="7" width="8.42578125" customWidth="1"/>
    <col min="8" max="8" width="8.28515625" customWidth="1"/>
    <col min="9" max="9" width="8.5703125" customWidth="1"/>
    <col min="10" max="10" width="10" customWidth="1"/>
    <col min="11" max="11" width="8.7109375" customWidth="1"/>
  </cols>
  <sheetData>
    <row r="1" spans="1:13" ht="21" thickBot="1" x14ac:dyDescent="0.35">
      <c r="A1" s="216" t="s">
        <v>263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25"/>
      <c r="M1" s="225"/>
    </row>
    <row r="2" spans="1:13" ht="13.5" customHeight="1" x14ac:dyDescent="0.2">
      <c r="A2" s="221" t="s">
        <v>307</v>
      </c>
      <c r="B2" s="223" t="s">
        <v>309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 x14ac:dyDescent="0.2">
      <c r="A3" s="222"/>
      <c r="B3" s="144" t="s">
        <v>264</v>
      </c>
      <c r="C3" s="144" t="s">
        <v>265</v>
      </c>
      <c r="D3" s="144" t="s">
        <v>266</v>
      </c>
      <c r="E3" s="144" t="s">
        <v>267</v>
      </c>
      <c r="F3" s="144" t="s">
        <v>27</v>
      </c>
      <c r="G3" s="144" t="s">
        <v>26</v>
      </c>
      <c r="H3" s="144" t="s">
        <v>24</v>
      </c>
      <c r="I3" s="144" t="s">
        <v>268</v>
      </c>
      <c r="J3" s="144" t="s">
        <v>269</v>
      </c>
      <c r="K3" s="145" t="s">
        <v>270</v>
      </c>
      <c r="L3" s="145" t="s">
        <v>271</v>
      </c>
      <c r="M3" s="145" t="s">
        <v>272</v>
      </c>
    </row>
    <row r="4" spans="1:13" ht="15" customHeight="1" x14ac:dyDescent="0.2">
      <c r="A4" s="2">
        <v>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ht="15" customHeight="1" x14ac:dyDescent="0.2">
      <c r="A5" s="2">
        <f>A4+1</f>
        <v>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13.5" customHeight="1" x14ac:dyDescent="0.2">
      <c r="A6" s="2">
        <f t="shared" ref="A6:A34" si="0">A5+1</f>
        <v>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x14ac:dyDescent="0.2">
      <c r="A7" s="2">
        <f t="shared" si="0"/>
        <v>4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15" customHeight="1" x14ac:dyDescent="0.2">
      <c r="A8" s="2">
        <f t="shared" si="0"/>
        <v>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3" ht="15" customHeight="1" x14ac:dyDescent="0.2">
      <c r="A9" s="2">
        <f t="shared" si="0"/>
        <v>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</row>
    <row r="10" spans="1:13" ht="13.5" customHeight="1" x14ac:dyDescent="0.2">
      <c r="A10" s="2">
        <f t="shared" si="0"/>
        <v>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</row>
    <row r="11" spans="1:13" x14ac:dyDescent="0.2">
      <c r="A11" s="2">
        <f t="shared" si="0"/>
        <v>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ht="15" customHeight="1" x14ac:dyDescent="0.2">
      <c r="A12" s="2">
        <f t="shared" si="0"/>
        <v>9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ht="15" customHeight="1" x14ac:dyDescent="0.2">
      <c r="A13" s="2">
        <f t="shared" si="0"/>
        <v>10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</row>
    <row r="14" spans="1:13" ht="11.25" customHeight="1" x14ac:dyDescent="0.2">
      <c r="A14" s="2">
        <f t="shared" si="0"/>
        <v>11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</row>
    <row r="15" spans="1:13" x14ac:dyDescent="0.2">
      <c r="A15" s="2">
        <f t="shared" si="0"/>
        <v>12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</row>
    <row r="16" spans="1:13" ht="15" customHeight="1" x14ac:dyDescent="0.2">
      <c r="A16" s="2">
        <f t="shared" si="0"/>
        <v>13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</row>
    <row r="17" spans="1:13" ht="15" customHeight="1" x14ac:dyDescent="0.2">
      <c r="A17" s="2">
        <f t="shared" si="0"/>
        <v>14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</row>
    <row r="18" spans="1:13" ht="12" customHeight="1" x14ac:dyDescent="0.2">
      <c r="A18" s="2">
        <f t="shared" si="0"/>
        <v>15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</row>
    <row r="19" spans="1:13" x14ac:dyDescent="0.2">
      <c r="A19" s="2">
        <f t="shared" si="0"/>
        <v>16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</row>
    <row r="20" spans="1:13" ht="15" customHeight="1" x14ac:dyDescent="0.2">
      <c r="A20" s="2">
        <f t="shared" si="0"/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</row>
    <row r="21" spans="1:13" ht="15" customHeight="1" x14ac:dyDescent="0.2">
      <c r="A21" s="2">
        <f t="shared" si="0"/>
        <v>18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</row>
    <row r="22" spans="1:13" ht="13.5" customHeight="1" x14ac:dyDescent="0.2">
      <c r="A22" s="2">
        <f t="shared" si="0"/>
        <v>19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</row>
    <row r="23" spans="1:13" x14ac:dyDescent="0.2">
      <c r="A23" s="2">
        <f t="shared" si="0"/>
        <v>20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3" ht="15" customHeight="1" x14ac:dyDescent="0.2">
      <c r="A24" s="2">
        <f t="shared" si="0"/>
        <v>21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</row>
    <row r="25" spans="1:13" ht="15" customHeight="1" x14ac:dyDescent="0.2">
      <c r="A25" s="2">
        <f t="shared" si="0"/>
        <v>22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</row>
    <row r="26" spans="1:13" ht="12" customHeight="1" x14ac:dyDescent="0.2">
      <c r="A26" s="2">
        <f t="shared" si="0"/>
        <v>23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</row>
    <row r="27" spans="1:13" x14ac:dyDescent="0.2">
      <c r="A27" s="2">
        <f t="shared" si="0"/>
        <v>24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</row>
    <row r="28" spans="1:13" ht="15" customHeight="1" x14ac:dyDescent="0.2">
      <c r="A28" s="2">
        <f t="shared" si="0"/>
        <v>25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</row>
    <row r="29" spans="1:13" ht="15" customHeight="1" x14ac:dyDescent="0.2">
      <c r="A29" s="2">
        <f t="shared" si="0"/>
        <v>26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3" ht="13.5" customHeight="1" x14ac:dyDescent="0.2">
      <c r="A30" s="2">
        <f t="shared" si="0"/>
        <v>27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3" x14ac:dyDescent="0.2">
      <c r="A31" s="2">
        <f t="shared" si="0"/>
        <v>28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3" ht="15" customHeight="1" x14ac:dyDescent="0.2">
      <c r="A32" s="2">
        <f t="shared" si="0"/>
        <v>29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</row>
    <row r="33" spans="1:14" ht="15" customHeight="1" x14ac:dyDescent="0.2">
      <c r="A33" s="2">
        <f t="shared" si="0"/>
        <v>30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4" spans="1:14" ht="13.5" customHeight="1" x14ac:dyDescent="0.2">
      <c r="A34" s="2">
        <f t="shared" si="0"/>
        <v>31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t="s">
        <v>308</v>
      </c>
    </row>
    <row r="35" spans="1:14" ht="15.75" x14ac:dyDescent="0.25">
      <c r="A35" s="146" t="s">
        <v>5</v>
      </c>
      <c r="B35" s="133">
        <f>SUM(B4:B34)</f>
        <v>0</v>
      </c>
      <c r="C35" s="133">
        <f t="shared" ref="C35:M35" si="1">SUM(C4:C34)</f>
        <v>0</v>
      </c>
      <c r="D35" s="133">
        <f t="shared" si="1"/>
        <v>0</v>
      </c>
      <c r="E35" s="133">
        <f t="shared" si="1"/>
        <v>0</v>
      </c>
      <c r="F35" s="133">
        <f t="shared" si="1"/>
        <v>0</v>
      </c>
      <c r="G35" s="133">
        <f t="shared" si="1"/>
        <v>0</v>
      </c>
      <c r="H35" s="133">
        <f t="shared" si="1"/>
        <v>0</v>
      </c>
      <c r="I35" s="133">
        <f t="shared" si="1"/>
        <v>0</v>
      </c>
      <c r="J35" s="133">
        <f t="shared" si="1"/>
        <v>0</v>
      </c>
      <c r="K35" s="133">
        <f t="shared" si="1"/>
        <v>0</v>
      </c>
      <c r="L35" s="133">
        <f t="shared" si="1"/>
        <v>0</v>
      </c>
      <c r="M35" s="133">
        <f t="shared" si="1"/>
        <v>0</v>
      </c>
      <c r="N35" s="147">
        <f>SUM(B35:M35)</f>
        <v>0</v>
      </c>
    </row>
    <row r="36" spans="1:14" ht="15" customHeight="1" x14ac:dyDescent="0.2">
      <c r="A36" s="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4" ht="15" customHeigh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4" ht="11.25" customHeight="1" x14ac:dyDescent="0.2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4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4" ht="15" customHeight="1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4" ht="15" customHeigh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4" ht="10.5" customHeight="1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4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4" ht="15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4" ht="15" customHeigh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4" ht="12.75" customHeight="1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4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4" ht="15" customHeight="1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2" ht="15" customHeight="1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2:12" ht="12" customHeight="1" x14ac:dyDescent="0.2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</sheetData>
  <sheetProtection sheet="1" objects="1" scenarios="1"/>
  <mergeCells count="3">
    <mergeCell ref="A2:A3"/>
    <mergeCell ref="B2:M2"/>
    <mergeCell ref="A1:M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zoomScaleNormal="75" zoomScaleSheetLayoutView="100" workbookViewId="0"/>
  </sheetViews>
  <sheetFormatPr defaultRowHeight="12.75" x14ac:dyDescent="0.2"/>
  <cols>
    <col min="1" max="1" width="90.42578125" customWidth="1"/>
  </cols>
  <sheetData>
    <row r="1" spans="1:1" ht="15.75" x14ac:dyDescent="0.25">
      <c r="A1" s="27" t="s">
        <v>33</v>
      </c>
    </row>
    <row r="2" spans="1:1" x14ac:dyDescent="0.2">
      <c r="A2" t="s">
        <v>34</v>
      </c>
    </row>
    <row r="3" spans="1:1" ht="3.95" customHeight="1" x14ac:dyDescent="0.2"/>
    <row r="4" spans="1:1" x14ac:dyDescent="0.2">
      <c r="A4" s="28" t="s">
        <v>35</v>
      </c>
    </row>
    <row r="5" spans="1:1" ht="25.5" x14ac:dyDescent="0.2">
      <c r="A5" s="26" t="s">
        <v>48</v>
      </c>
    </row>
    <row r="6" spans="1:1" ht="3.95" customHeight="1" x14ac:dyDescent="0.2">
      <c r="A6" s="25"/>
    </row>
    <row r="7" spans="1:1" ht="25.5" x14ac:dyDescent="0.2">
      <c r="A7" s="26" t="s">
        <v>61</v>
      </c>
    </row>
    <row r="8" spans="1:1" ht="3.95" customHeight="1" x14ac:dyDescent="0.2">
      <c r="A8" s="25"/>
    </row>
    <row r="9" spans="1:1" ht="25.5" x14ac:dyDescent="0.2">
      <c r="A9" s="26" t="s">
        <v>62</v>
      </c>
    </row>
    <row r="10" spans="1:1" ht="3.95" customHeight="1" x14ac:dyDescent="0.2">
      <c r="A10" s="25"/>
    </row>
    <row r="11" spans="1:1" ht="27" x14ac:dyDescent="0.2">
      <c r="A11" s="26" t="s">
        <v>63</v>
      </c>
    </row>
    <row r="12" spans="1:1" ht="3.95" customHeight="1" x14ac:dyDescent="0.2">
      <c r="A12" s="25"/>
    </row>
    <row r="13" spans="1:1" ht="39.75" x14ac:dyDescent="0.2">
      <c r="A13" s="26" t="s">
        <v>52</v>
      </c>
    </row>
    <row r="14" spans="1:1" ht="3.95" customHeight="1" x14ac:dyDescent="0.2">
      <c r="A14" s="25"/>
    </row>
    <row r="15" spans="1:1" ht="38.25" x14ac:dyDescent="0.2">
      <c r="A15" s="26" t="s">
        <v>64</v>
      </c>
    </row>
    <row r="16" spans="1:1" ht="3.95" customHeight="1" x14ac:dyDescent="0.2">
      <c r="A16" s="25"/>
    </row>
    <row r="17" spans="1:1" ht="25.5" x14ac:dyDescent="0.2">
      <c r="A17" s="26" t="s">
        <v>49</v>
      </c>
    </row>
    <row r="18" spans="1:1" ht="3.95" customHeight="1" x14ac:dyDescent="0.2">
      <c r="A18" s="25"/>
    </row>
    <row r="19" spans="1:1" ht="25.5" x14ac:dyDescent="0.2">
      <c r="A19" s="26" t="s">
        <v>50</v>
      </c>
    </row>
    <row r="20" spans="1:1" ht="3.95" customHeight="1" x14ac:dyDescent="0.2">
      <c r="A20" s="25"/>
    </row>
    <row r="21" spans="1:1" ht="25.5" x14ac:dyDescent="0.2">
      <c r="A21" s="26" t="s">
        <v>51</v>
      </c>
    </row>
    <row r="22" spans="1:1" ht="3.95" customHeight="1" x14ac:dyDescent="0.2"/>
    <row r="23" spans="1:1" x14ac:dyDescent="0.2">
      <c r="A23" s="24" t="s">
        <v>36</v>
      </c>
    </row>
    <row r="25" spans="1:1" ht="15.75" x14ac:dyDescent="0.25">
      <c r="A25" s="27" t="s">
        <v>37</v>
      </c>
    </row>
    <row r="26" spans="1:1" ht="3.95" customHeight="1" x14ac:dyDescent="0.2"/>
    <row r="27" spans="1:1" x14ac:dyDescent="0.2">
      <c r="A27" s="1" t="s">
        <v>38</v>
      </c>
    </row>
    <row r="28" spans="1:1" ht="25.5" x14ac:dyDescent="0.2">
      <c r="A28" s="25" t="s">
        <v>65</v>
      </c>
    </row>
    <row r="29" spans="1:1" ht="3.95" customHeight="1" x14ac:dyDescent="0.2"/>
    <row r="30" spans="1:1" x14ac:dyDescent="0.2">
      <c r="A30" s="1" t="s">
        <v>39</v>
      </c>
    </row>
    <row r="31" spans="1:1" ht="25.5" x14ac:dyDescent="0.2">
      <c r="A31" s="25" t="s">
        <v>40</v>
      </c>
    </row>
    <row r="32" spans="1:1" ht="3.95" customHeight="1" x14ac:dyDescent="0.2"/>
    <row r="33" spans="1:1" x14ac:dyDescent="0.2">
      <c r="A33" s="1" t="s">
        <v>41</v>
      </c>
    </row>
    <row r="34" spans="1:1" ht="25.5" x14ac:dyDescent="0.2">
      <c r="A34" s="25" t="s">
        <v>42</v>
      </c>
    </row>
    <row r="35" spans="1:1" ht="3.95" customHeight="1" x14ac:dyDescent="0.2"/>
    <row r="36" spans="1:1" x14ac:dyDescent="0.2">
      <c r="A36" s="1" t="s">
        <v>43</v>
      </c>
    </row>
    <row r="37" spans="1:1" ht="25.5" x14ac:dyDescent="0.2">
      <c r="A37" s="25" t="s">
        <v>44</v>
      </c>
    </row>
    <row r="38" spans="1:1" ht="3.95" customHeight="1" x14ac:dyDescent="0.2"/>
    <row r="39" spans="1:1" x14ac:dyDescent="0.2">
      <c r="A39" s="1" t="s">
        <v>45</v>
      </c>
    </row>
    <row r="40" spans="1:1" ht="25.5" x14ac:dyDescent="0.2">
      <c r="A40" s="25" t="s">
        <v>46</v>
      </c>
    </row>
    <row r="41" spans="1:1" ht="3.95" customHeight="1" x14ac:dyDescent="0.2"/>
    <row r="42" spans="1:1" x14ac:dyDescent="0.2">
      <c r="A42" t="s">
        <v>47</v>
      </c>
    </row>
    <row r="43" spans="1:1" ht="3.95" customHeight="1" x14ac:dyDescent="0.2"/>
    <row r="44" spans="1:1" x14ac:dyDescent="0.2">
      <c r="A44" s="24" t="s">
        <v>36</v>
      </c>
    </row>
    <row r="48" spans="1:1" ht="15.75" x14ac:dyDescent="0.25">
      <c r="A48" s="27" t="s">
        <v>53</v>
      </c>
    </row>
    <row r="50" spans="1:1" ht="25.5" x14ac:dyDescent="0.2">
      <c r="A50" s="26" t="s">
        <v>66</v>
      </c>
    </row>
    <row r="51" spans="1:1" x14ac:dyDescent="0.2">
      <c r="A51" s="25"/>
    </row>
    <row r="52" spans="1:1" ht="25.5" x14ac:dyDescent="0.2">
      <c r="A52" s="26" t="s">
        <v>55</v>
      </c>
    </row>
    <row r="53" spans="1:1" x14ac:dyDescent="0.2">
      <c r="A53" s="25"/>
    </row>
    <row r="54" spans="1:1" x14ac:dyDescent="0.2">
      <c r="A54" s="26" t="s">
        <v>56</v>
      </c>
    </row>
    <row r="55" spans="1:1" x14ac:dyDescent="0.2">
      <c r="A55" s="25"/>
    </row>
    <row r="56" spans="1:1" ht="25.5" x14ac:dyDescent="0.2">
      <c r="A56" s="26" t="s">
        <v>57</v>
      </c>
    </row>
    <row r="57" spans="1:1" x14ac:dyDescent="0.2">
      <c r="A57" s="25"/>
    </row>
    <row r="58" spans="1:1" ht="25.5" x14ac:dyDescent="0.2">
      <c r="A58" s="26" t="s">
        <v>58</v>
      </c>
    </row>
    <row r="59" spans="1:1" x14ac:dyDescent="0.2">
      <c r="A59" s="25"/>
    </row>
    <row r="60" spans="1:1" ht="25.5" x14ac:dyDescent="0.2">
      <c r="A60" s="26" t="s">
        <v>59</v>
      </c>
    </row>
    <row r="61" spans="1:1" x14ac:dyDescent="0.2">
      <c r="A61" s="25"/>
    </row>
    <row r="62" spans="1:1" ht="25.5" x14ac:dyDescent="0.2">
      <c r="A62" s="26" t="s">
        <v>60</v>
      </c>
    </row>
    <row r="64" spans="1:1" x14ac:dyDescent="0.2">
      <c r="A64" s="24" t="s">
        <v>54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workbookViewId="0">
      <selection sqref="A1:AI1"/>
    </sheetView>
  </sheetViews>
  <sheetFormatPr defaultRowHeight="12.75" x14ac:dyDescent="0.2"/>
  <cols>
    <col min="1" max="1" width="3.28515625" style="14" customWidth="1"/>
    <col min="2" max="2" width="5.5703125" style="3" customWidth="1"/>
    <col min="3" max="33" width="3.42578125" style="3" customWidth="1"/>
    <col min="34" max="34" width="4.42578125" style="3" customWidth="1"/>
    <col min="35" max="35" width="3.42578125" style="3" customWidth="1"/>
    <col min="36" max="16384" width="9.140625" style="3"/>
  </cols>
  <sheetData>
    <row r="1" spans="1:35" ht="18.75" customHeight="1" x14ac:dyDescent="0.3">
      <c r="A1" s="199" t="s">
        <v>19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</row>
    <row r="2" spans="1:35" x14ac:dyDescent="0.2">
      <c r="A2" s="200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2"/>
    </row>
    <row r="3" spans="1:35" ht="3" customHeight="1" x14ac:dyDescent="0.2">
      <c r="A3" s="15"/>
      <c r="B3" s="17"/>
      <c r="AH3" s="19"/>
      <c r="AI3" s="17"/>
    </row>
    <row r="4" spans="1:35" x14ac:dyDescent="0.2">
      <c r="A4" s="16">
        <v>1</v>
      </c>
      <c r="B4" s="18" t="s">
        <v>31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  <c r="U4" s="13">
        <v>19</v>
      </c>
      <c r="V4" s="13">
        <v>20</v>
      </c>
      <c r="W4" s="13">
        <v>21</v>
      </c>
      <c r="X4" s="13">
        <v>22</v>
      </c>
      <c r="Y4" s="13">
        <v>23</v>
      </c>
      <c r="Z4" s="13">
        <v>24</v>
      </c>
      <c r="AA4" s="13">
        <v>25</v>
      </c>
      <c r="AB4" s="13">
        <v>26</v>
      </c>
      <c r="AC4" s="13">
        <v>27</v>
      </c>
      <c r="AD4" s="13">
        <v>28</v>
      </c>
      <c r="AE4" s="13">
        <v>29</v>
      </c>
      <c r="AF4" s="13">
        <v>30</v>
      </c>
      <c r="AG4" s="13">
        <v>31</v>
      </c>
      <c r="AH4" s="18"/>
      <c r="AI4" s="18"/>
    </row>
    <row r="5" spans="1:35" s="23" customFormat="1" ht="12.75" customHeight="1" x14ac:dyDescent="0.2">
      <c r="A5" s="20">
        <v>10</v>
      </c>
      <c r="B5" s="21" t="s">
        <v>25</v>
      </c>
      <c r="C5" s="22">
        <v>13</v>
      </c>
      <c r="D5" s="22">
        <v>14</v>
      </c>
      <c r="E5" s="22">
        <v>15</v>
      </c>
      <c r="F5" s="22">
        <v>16</v>
      </c>
      <c r="G5" s="22">
        <v>17</v>
      </c>
      <c r="H5" s="22">
        <v>18</v>
      </c>
      <c r="I5" s="22">
        <v>19</v>
      </c>
      <c r="J5" s="22">
        <v>20</v>
      </c>
      <c r="K5" s="22">
        <v>21</v>
      </c>
      <c r="L5" s="22">
        <v>22</v>
      </c>
      <c r="M5" s="22">
        <v>23</v>
      </c>
      <c r="N5" s="22">
        <v>24</v>
      </c>
      <c r="O5" s="22">
        <v>25</v>
      </c>
      <c r="P5" s="22">
        <v>26</v>
      </c>
      <c r="Q5" s="22">
        <v>27</v>
      </c>
      <c r="R5" s="22">
        <v>28</v>
      </c>
      <c r="S5" s="22">
        <v>29</v>
      </c>
      <c r="T5" s="22">
        <v>30</v>
      </c>
      <c r="U5" s="22">
        <v>31</v>
      </c>
      <c r="V5" s="22">
        <v>1</v>
      </c>
      <c r="W5" s="22">
        <v>2</v>
      </c>
      <c r="X5" s="22">
        <v>3</v>
      </c>
      <c r="Y5" s="22">
        <v>4</v>
      </c>
      <c r="Z5" s="22">
        <v>5</v>
      </c>
      <c r="AA5" s="22">
        <v>6</v>
      </c>
      <c r="AB5" s="22">
        <v>7</v>
      </c>
      <c r="AC5" s="22">
        <v>8</v>
      </c>
      <c r="AD5" s="22">
        <v>9</v>
      </c>
      <c r="AE5" s="22">
        <v>10</v>
      </c>
      <c r="AF5" s="22">
        <v>11</v>
      </c>
      <c r="AG5" s="22">
        <v>12</v>
      </c>
      <c r="AH5" s="21" t="s">
        <v>23</v>
      </c>
      <c r="AI5" s="21">
        <v>11</v>
      </c>
    </row>
    <row r="6" spans="1:35" ht="3" customHeight="1" x14ac:dyDescent="0.2">
      <c r="A6" s="16"/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8"/>
      <c r="AI6" s="18"/>
    </row>
    <row r="7" spans="1:35" x14ac:dyDescent="0.2">
      <c r="A7" s="16">
        <v>2</v>
      </c>
      <c r="B7" s="18" t="s">
        <v>30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13">
        <v>11</v>
      </c>
      <c r="N7" s="13">
        <v>12</v>
      </c>
      <c r="O7" s="13">
        <v>13</v>
      </c>
      <c r="P7" s="13">
        <v>14</v>
      </c>
      <c r="Q7" s="13">
        <v>15</v>
      </c>
      <c r="R7" s="13">
        <v>16</v>
      </c>
      <c r="S7" s="13">
        <v>17</v>
      </c>
      <c r="T7" s="13">
        <v>18</v>
      </c>
      <c r="U7" s="13">
        <v>19</v>
      </c>
      <c r="V7" s="13">
        <v>20</v>
      </c>
      <c r="W7" s="13">
        <v>21</v>
      </c>
      <c r="X7" s="13">
        <v>22</v>
      </c>
      <c r="Y7" s="13">
        <v>23</v>
      </c>
      <c r="Z7" s="13">
        <v>24</v>
      </c>
      <c r="AA7" s="13">
        <v>25</v>
      </c>
      <c r="AB7" s="13">
        <v>26</v>
      </c>
      <c r="AC7" s="13">
        <v>27</v>
      </c>
      <c r="AD7" s="13">
        <v>28</v>
      </c>
      <c r="AE7" s="13"/>
      <c r="AF7" s="13"/>
      <c r="AG7" s="13"/>
      <c r="AH7" s="18"/>
      <c r="AI7" s="18"/>
    </row>
    <row r="8" spans="1:35" s="23" customFormat="1" x14ac:dyDescent="0.2">
      <c r="A8" s="20">
        <v>11</v>
      </c>
      <c r="B8" s="21" t="s">
        <v>23</v>
      </c>
      <c r="C8" s="22">
        <v>13</v>
      </c>
      <c r="D8" s="22">
        <v>14</v>
      </c>
      <c r="E8" s="22">
        <v>15</v>
      </c>
      <c r="F8" s="22">
        <v>16</v>
      </c>
      <c r="G8" s="22">
        <v>17</v>
      </c>
      <c r="H8" s="22">
        <v>18</v>
      </c>
      <c r="I8" s="22">
        <v>19</v>
      </c>
      <c r="J8" s="22">
        <v>20</v>
      </c>
      <c r="K8" s="22">
        <v>21</v>
      </c>
      <c r="L8" s="22">
        <v>22</v>
      </c>
      <c r="M8" s="22">
        <v>23</v>
      </c>
      <c r="N8" s="22">
        <v>24</v>
      </c>
      <c r="O8" s="22">
        <v>25</v>
      </c>
      <c r="P8" s="22">
        <v>26</v>
      </c>
      <c r="Q8" s="22">
        <v>27</v>
      </c>
      <c r="R8" s="22">
        <v>28</v>
      </c>
      <c r="S8" s="22">
        <v>29</v>
      </c>
      <c r="T8" s="22">
        <v>30</v>
      </c>
      <c r="U8" s="22">
        <v>1</v>
      </c>
      <c r="V8" s="22">
        <v>2</v>
      </c>
      <c r="W8" s="22">
        <v>3</v>
      </c>
      <c r="X8" s="22">
        <v>4</v>
      </c>
      <c r="Y8" s="22">
        <v>5</v>
      </c>
      <c r="Z8" s="22">
        <v>6</v>
      </c>
      <c r="AA8" s="22">
        <v>7</v>
      </c>
      <c r="AB8" s="22">
        <v>8</v>
      </c>
      <c r="AC8" s="22">
        <v>9</v>
      </c>
      <c r="AD8" s="22">
        <v>10</v>
      </c>
      <c r="AE8" s="22"/>
      <c r="AF8" s="22"/>
      <c r="AG8" s="22"/>
      <c r="AH8" s="21" t="s">
        <v>21</v>
      </c>
      <c r="AI8" s="21">
        <v>12</v>
      </c>
    </row>
    <row r="9" spans="1:35" ht="3" customHeight="1" x14ac:dyDescent="0.2">
      <c r="A9" s="16"/>
      <c r="B9" s="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8"/>
      <c r="AI9" s="18"/>
    </row>
    <row r="10" spans="1:35" x14ac:dyDescent="0.2">
      <c r="A10" s="16">
        <v>3</v>
      </c>
      <c r="B10" s="18" t="s">
        <v>29</v>
      </c>
      <c r="C10" s="13">
        <v>1</v>
      </c>
      <c r="D10" s="13">
        <v>2</v>
      </c>
      <c r="E10" s="13">
        <v>3</v>
      </c>
      <c r="F10" s="13">
        <v>4</v>
      </c>
      <c r="G10" s="13">
        <v>5</v>
      </c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13">
        <v>11</v>
      </c>
      <c r="N10" s="13">
        <v>12</v>
      </c>
      <c r="O10" s="13">
        <v>13</v>
      </c>
      <c r="P10" s="13">
        <v>14</v>
      </c>
      <c r="Q10" s="13">
        <v>15</v>
      </c>
      <c r="R10" s="13">
        <v>16</v>
      </c>
      <c r="S10" s="13">
        <v>17</v>
      </c>
      <c r="T10" s="13">
        <v>18</v>
      </c>
      <c r="U10" s="13">
        <v>19</v>
      </c>
      <c r="V10" s="13">
        <v>20</v>
      </c>
      <c r="W10" s="13">
        <v>21</v>
      </c>
      <c r="X10" s="13">
        <v>22</v>
      </c>
      <c r="Y10" s="13">
        <v>23</v>
      </c>
      <c r="Z10" s="13">
        <v>24</v>
      </c>
      <c r="AA10" s="13">
        <v>25</v>
      </c>
      <c r="AB10" s="13">
        <v>26</v>
      </c>
      <c r="AC10" s="13">
        <v>27</v>
      </c>
      <c r="AD10" s="13">
        <v>28</v>
      </c>
      <c r="AE10" s="13">
        <v>29</v>
      </c>
      <c r="AF10" s="13">
        <v>30</v>
      </c>
      <c r="AG10" s="13">
        <v>31</v>
      </c>
      <c r="AH10" s="18"/>
      <c r="AI10" s="18"/>
    </row>
    <row r="11" spans="1:35" s="23" customFormat="1" x14ac:dyDescent="0.2">
      <c r="A11" s="20">
        <v>12</v>
      </c>
      <c r="B11" s="21" t="s">
        <v>21</v>
      </c>
      <c r="C11" s="22">
        <v>11</v>
      </c>
      <c r="D11" s="22">
        <v>12</v>
      </c>
      <c r="E11" s="22">
        <v>13</v>
      </c>
      <c r="F11" s="22">
        <v>14</v>
      </c>
      <c r="G11" s="22">
        <v>15</v>
      </c>
      <c r="H11" s="22">
        <v>16</v>
      </c>
      <c r="I11" s="22">
        <v>17</v>
      </c>
      <c r="J11" s="22">
        <v>18</v>
      </c>
      <c r="K11" s="22">
        <v>19</v>
      </c>
      <c r="L11" s="22">
        <v>20</v>
      </c>
      <c r="M11" s="22">
        <v>21</v>
      </c>
      <c r="N11" s="22">
        <v>22</v>
      </c>
      <c r="O11" s="22">
        <v>23</v>
      </c>
      <c r="P11" s="22">
        <v>24</v>
      </c>
      <c r="Q11" s="22">
        <v>25</v>
      </c>
      <c r="R11" s="22">
        <v>26</v>
      </c>
      <c r="S11" s="22">
        <v>27</v>
      </c>
      <c r="T11" s="22">
        <v>28</v>
      </c>
      <c r="U11" s="22">
        <v>29</v>
      </c>
      <c r="V11" s="22">
        <v>30</v>
      </c>
      <c r="W11" s="22">
        <v>31</v>
      </c>
      <c r="X11" s="22">
        <v>1</v>
      </c>
      <c r="Y11" s="22">
        <v>2</v>
      </c>
      <c r="Z11" s="22">
        <v>3</v>
      </c>
      <c r="AA11" s="22">
        <v>4</v>
      </c>
      <c r="AB11" s="22">
        <v>5</v>
      </c>
      <c r="AC11" s="22">
        <v>6</v>
      </c>
      <c r="AD11" s="22">
        <v>7</v>
      </c>
      <c r="AE11" s="22">
        <v>8</v>
      </c>
      <c r="AF11" s="22">
        <v>9</v>
      </c>
      <c r="AG11" s="22">
        <v>10</v>
      </c>
      <c r="AH11" s="21" t="s">
        <v>31</v>
      </c>
      <c r="AI11" s="21">
        <v>1</v>
      </c>
    </row>
    <row r="12" spans="1:35" ht="3" customHeight="1" x14ac:dyDescent="0.2">
      <c r="A12" s="16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8"/>
      <c r="AI12" s="18"/>
    </row>
    <row r="13" spans="1:35" x14ac:dyDescent="0.2">
      <c r="A13" s="16">
        <v>4</v>
      </c>
      <c r="B13" s="18" t="s">
        <v>28</v>
      </c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/>
      <c r="AH13" s="18"/>
      <c r="AI13" s="18"/>
    </row>
    <row r="14" spans="1:35" s="23" customFormat="1" x14ac:dyDescent="0.2">
      <c r="A14" s="20">
        <v>1</v>
      </c>
      <c r="B14" s="21" t="s">
        <v>31</v>
      </c>
      <c r="C14" s="22">
        <v>11</v>
      </c>
      <c r="D14" s="22">
        <v>12</v>
      </c>
      <c r="E14" s="22">
        <v>13</v>
      </c>
      <c r="F14" s="22">
        <v>14</v>
      </c>
      <c r="G14" s="22">
        <v>15</v>
      </c>
      <c r="H14" s="22">
        <v>16</v>
      </c>
      <c r="I14" s="22">
        <v>17</v>
      </c>
      <c r="J14" s="22">
        <v>18</v>
      </c>
      <c r="K14" s="22">
        <v>19</v>
      </c>
      <c r="L14" s="22">
        <v>20</v>
      </c>
      <c r="M14" s="22">
        <v>21</v>
      </c>
      <c r="N14" s="22">
        <v>22</v>
      </c>
      <c r="O14" s="22">
        <v>23</v>
      </c>
      <c r="P14" s="22">
        <v>24</v>
      </c>
      <c r="Q14" s="22">
        <v>25</v>
      </c>
      <c r="R14" s="22">
        <v>26</v>
      </c>
      <c r="S14" s="22">
        <v>27</v>
      </c>
      <c r="T14" s="22">
        <v>28</v>
      </c>
      <c r="U14" s="22">
        <v>29</v>
      </c>
      <c r="V14" s="22">
        <v>30</v>
      </c>
      <c r="W14" s="22">
        <v>31</v>
      </c>
      <c r="X14" s="22">
        <v>1</v>
      </c>
      <c r="Y14" s="22">
        <v>2</v>
      </c>
      <c r="Z14" s="22">
        <v>3</v>
      </c>
      <c r="AA14" s="22">
        <v>4</v>
      </c>
      <c r="AB14" s="22">
        <v>5</v>
      </c>
      <c r="AC14" s="22">
        <v>6</v>
      </c>
      <c r="AD14" s="22">
        <v>7</v>
      </c>
      <c r="AE14" s="22">
        <v>8</v>
      </c>
      <c r="AF14" s="22">
        <v>9</v>
      </c>
      <c r="AG14" s="22"/>
      <c r="AH14" s="21" t="s">
        <v>30</v>
      </c>
      <c r="AI14" s="21">
        <v>2</v>
      </c>
    </row>
    <row r="15" spans="1:35" ht="3" customHeight="1" x14ac:dyDescent="0.2">
      <c r="A15" s="16"/>
      <c r="B15" s="1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8"/>
      <c r="AI15" s="18"/>
    </row>
    <row r="16" spans="1:35" x14ac:dyDescent="0.2">
      <c r="A16" s="16">
        <v>5</v>
      </c>
      <c r="B16" s="18" t="s">
        <v>27</v>
      </c>
      <c r="C16" s="13">
        <v>1</v>
      </c>
      <c r="D16" s="13">
        <v>2</v>
      </c>
      <c r="E16" s="13">
        <v>3</v>
      </c>
      <c r="F16" s="13">
        <v>4</v>
      </c>
      <c r="G16" s="13">
        <v>5</v>
      </c>
      <c r="H16" s="13">
        <v>6</v>
      </c>
      <c r="I16" s="13">
        <v>7</v>
      </c>
      <c r="J16" s="13">
        <v>8</v>
      </c>
      <c r="K16" s="13">
        <v>9</v>
      </c>
      <c r="L16" s="13">
        <v>10</v>
      </c>
      <c r="M16" s="13">
        <v>11</v>
      </c>
      <c r="N16" s="13">
        <v>12</v>
      </c>
      <c r="O16" s="13">
        <v>13</v>
      </c>
      <c r="P16" s="13">
        <v>14</v>
      </c>
      <c r="Q16" s="13">
        <v>15</v>
      </c>
      <c r="R16" s="13">
        <v>16</v>
      </c>
      <c r="S16" s="13">
        <v>17</v>
      </c>
      <c r="T16" s="13">
        <v>18</v>
      </c>
      <c r="U16" s="13">
        <v>19</v>
      </c>
      <c r="V16" s="13">
        <v>20</v>
      </c>
      <c r="W16" s="13">
        <v>21</v>
      </c>
      <c r="X16" s="13">
        <v>22</v>
      </c>
      <c r="Y16" s="13">
        <v>23</v>
      </c>
      <c r="Z16" s="13">
        <v>24</v>
      </c>
      <c r="AA16" s="13">
        <v>25</v>
      </c>
      <c r="AB16" s="13">
        <v>26</v>
      </c>
      <c r="AC16" s="13">
        <v>27</v>
      </c>
      <c r="AD16" s="13">
        <v>28</v>
      </c>
      <c r="AE16" s="13">
        <v>29</v>
      </c>
      <c r="AF16" s="13">
        <v>30</v>
      </c>
      <c r="AG16" s="13">
        <v>31</v>
      </c>
      <c r="AH16" s="18"/>
      <c r="AI16" s="18"/>
    </row>
    <row r="17" spans="1:35" s="23" customFormat="1" x14ac:dyDescent="0.2">
      <c r="A17" s="20">
        <v>2</v>
      </c>
      <c r="B17" s="21" t="s">
        <v>30</v>
      </c>
      <c r="C17" s="22">
        <v>10</v>
      </c>
      <c r="D17" s="22">
        <v>11</v>
      </c>
      <c r="E17" s="22">
        <v>12</v>
      </c>
      <c r="F17" s="22">
        <v>13</v>
      </c>
      <c r="G17" s="22">
        <v>14</v>
      </c>
      <c r="H17" s="22">
        <v>15</v>
      </c>
      <c r="I17" s="22">
        <v>16</v>
      </c>
      <c r="J17" s="22">
        <v>17</v>
      </c>
      <c r="K17" s="22">
        <v>18</v>
      </c>
      <c r="L17" s="22">
        <v>19</v>
      </c>
      <c r="M17" s="22">
        <v>20</v>
      </c>
      <c r="N17" s="22">
        <v>21</v>
      </c>
      <c r="O17" s="22">
        <v>22</v>
      </c>
      <c r="P17" s="22">
        <v>23</v>
      </c>
      <c r="Q17" s="22">
        <v>24</v>
      </c>
      <c r="R17" s="22">
        <v>25</v>
      </c>
      <c r="S17" s="22">
        <v>26</v>
      </c>
      <c r="T17" s="22">
        <v>27</v>
      </c>
      <c r="U17" s="22">
        <v>28</v>
      </c>
      <c r="V17" s="22">
        <v>1</v>
      </c>
      <c r="W17" s="22">
        <v>2</v>
      </c>
      <c r="X17" s="22">
        <v>3</v>
      </c>
      <c r="Y17" s="22">
        <v>4</v>
      </c>
      <c r="Z17" s="22">
        <v>5</v>
      </c>
      <c r="AA17" s="22">
        <v>6</v>
      </c>
      <c r="AB17" s="22">
        <v>7</v>
      </c>
      <c r="AC17" s="22">
        <v>8</v>
      </c>
      <c r="AD17" s="22">
        <v>9</v>
      </c>
      <c r="AE17" s="22">
        <v>10</v>
      </c>
      <c r="AF17" s="22">
        <v>11</v>
      </c>
      <c r="AG17" s="22">
        <v>12</v>
      </c>
      <c r="AH17" s="21" t="s">
        <v>29</v>
      </c>
      <c r="AI17" s="21">
        <v>3</v>
      </c>
    </row>
    <row r="18" spans="1:35" ht="3" customHeight="1" x14ac:dyDescent="0.2">
      <c r="A18" s="16"/>
      <c r="B18" s="1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8"/>
      <c r="AI18" s="18"/>
    </row>
    <row r="19" spans="1:35" x14ac:dyDescent="0.2">
      <c r="A19" s="16">
        <v>6</v>
      </c>
      <c r="B19" s="18" t="s">
        <v>26</v>
      </c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>
        <v>6</v>
      </c>
      <c r="I19" s="13">
        <v>7</v>
      </c>
      <c r="J19" s="13">
        <v>8</v>
      </c>
      <c r="K19" s="13">
        <v>9</v>
      </c>
      <c r="L19" s="13">
        <v>10</v>
      </c>
      <c r="M19" s="13">
        <v>11</v>
      </c>
      <c r="N19" s="13">
        <v>12</v>
      </c>
      <c r="O19" s="13">
        <v>13</v>
      </c>
      <c r="P19" s="13">
        <v>14</v>
      </c>
      <c r="Q19" s="13">
        <v>15</v>
      </c>
      <c r="R19" s="13">
        <v>16</v>
      </c>
      <c r="S19" s="13">
        <v>17</v>
      </c>
      <c r="T19" s="13">
        <v>18</v>
      </c>
      <c r="U19" s="13">
        <v>19</v>
      </c>
      <c r="V19" s="13">
        <v>20</v>
      </c>
      <c r="W19" s="13">
        <v>21</v>
      </c>
      <c r="X19" s="13">
        <v>22</v>
      </c>
      <c r="Y19" s="13">
        <v>23</v>
      </c>
      <c r="Z19" s="13">
        <v>24</v>
      </c>
      <c r="AA19" s="13">
        <v>25</v>
      </c>
      <c r="AB19" s="13">
        <v>26</v>
      </c>
      <c r="AC19" s="13">
        <v>27</v>
      </c>
      <c r="AD19" s="13">
        <v>28</v>
      </c>
      <c r="AE19" s="13">
        <v>29</v>
      </c>
      <c r="AF19" s="13">
        <v>30</v>
      </c>
      <c r="AG19" s="13"/>
      <c r="AH19" s="18"/>
      <c r="AI19" s="18"/>
    </row>
    <row r="20" spans="1:35" s="23" customFormat="1" x14ac:dyDescent="0.2">
      <c r="A20" s="20">
        <v>3</v>
      </c>
      <c r="B20" s="21" t="s">
        <v>29</v>
      </c>
      <c r="C20" s="22">
        <v>13</v>
      </c>
      <c r="D20" s="22">
        <v>14</v>
      </c>
      <c r="E20" s="22">
        <v>15</v>
      </c>
      <c r="F20" s="22">
        <v>16</v>
      </c>
      <c r="G20" s="22">
        <v>17</v>
      </c>
      <c r="H20" s="22">
        <v>18</v>
      </c>
      <c r="I20" s="22">
        <v>19</v>
      </c>
      <c r="J20" s="22">
        <v>20</v>
      </c>
      <c r="K20" s="22">
        <v>21</v>
      </c>
      <c r="L20" s="22">
        <v>22</v>
      </c>
      <c r="M20" s="22">
        <v>23</v>
      </c>
      <c r="N20" s="22">
        <v>24</v>
      </c>
      <c r="O20" s="22">
        <v>25</v>
      </c>
      <c r="P20" s="22">
        <v>26</v>
      </c>
      <c r="Q20" s="22">
        <v>27</v>
      </c>
      <c r="R20" s="22">
        <v>28</v>
      </c>
      <c r="S20" s="22">
        <v>29</v>
      </c>
      <c r="T20" s="22">
        <v>30</v>
      </c>
      <c r="U20" s="22">
        <v>31</v>
      </c>
      <c r="V20" s="22">
        <v>1</v>
      </c>
      <c r="W20" s="22">
        <v>2</v>
      </c>
      <c r="X20" s="22">
        <v>3</v>
      </c>
      <c r="Y20" s="22">
        <v>4</v>
      </c>
      <c r="Z20" s="22">
        <v>5</v>
      </c>
      <c r="AA20" s="22">
        <v>6</v>
      </c>
      <c r="AB20" s="22">
        <v>7</v>
      </c>
      <c r="AC20" s="22">
        <v>8</v>
      </c>
      <c r="AD20" s="22">
        <v>9</v>
      </c>
      <c r="AE20" s="22">
        <v>10</v>
      </c>
      <c r="AF20" s="22">
        <v>11</v>
      </c>
      <c r="AG20" s="22"/>
      <c r="AH20" s="21" t="s">
        <v>28</v>
      </c>
      <c r="AI20" s="21">
        <v>4</v>
      </c>
    </row>
    <row r="21" spans="1:35" ht="3" customHeight="1" x14ac:dyDescent="0.2">
      <c r="A21" s="16"/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8"/>
      <c r="AI21" s="18"/>
    </row>
    <row r="22" spans="1:35" x14ac:dyDescent="0.2">
      <c r="A22" s="16">
        <v>7</v>
      </c>
      <c r="B22" s="18" t="s">
        <v>24</v>
      </c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>
        <v>6</v>
      </c>
      <c r="I22" s="13">
        <v>7</v>
      </c>
      <c r="J22" s="13">
        <v>8</v>
      </c>
      <c r="K22" s="13">
        <v>9</v>
      </c>
      <c r="L22" s="13">
        <v>10</v>
      </c>
      <c r="M22" s="13">
        <v>11</v>
      </c>
      <c r="N22" s="13">
        <v>12</v>
      </c>
      <c r="O22" s="13">
        <v>13</v>
      </c>
      <c r="P22" s="13">
        <v>14</v>
      </c>
      <c r="Q22" s="13">
        <v>15</v>
      </c>
      <c r="R22" s="13">
        <v>16</v>
      </c>
      <c r="S22" s="13">
        <v>17</v>
      </c>
      <c r="T22" s="13">
        <v>18</v>
      </c>
      <c r="U22" s="13">
        <v>19</v>
      </c>
      <c r="V22" s="13">
        <v>20</v>
      </c>
      <c r="W22" s="13">
        <v>21</v>
      </c>
      <c r="X22" s="13">
        <v>22</v>
      </c>
      <c r="Y22" s="13">
        <v>23</v>
      </c>
      <c r="Z22" s="13">
        <v>24</v>
      </c>
      <c r="AA22" s="13">
        <v>25</v>
      </c>
      <c r="AB22" s="13">
        <v>26</v>
      </c>
      <c r="AC22" s="13">
        <v>27</v>
      </c>
      <c r="AD22" s="13">
        <v>28</v>
      </c>
      <c r="AE22" s="13">
        <v>29</v>
      </c>
      <c r="AF22" s="13">
        <v>30</v>
      </c>
      <c r="AG22" s="13">
        <v>31</v>
      </c>
      <c r="AH22" s="18"/>
      <c r="AI22" s="18"/>
    </row>
    <row r="23" spans="1:35" s="23" customFormat="1" x14ac:dyDescent="0.2">
      <c r="A23" s="20">
        <v>4</v>
      </c>
      <c r="B23" s="21" t="s">
        <v>28</v>
      </c>
      <c r="C23" s="22">
        <v>12</v>
      </c>
      <c r="D23" s="22">
        <v>13</v>
      </c>
      <c r="E23" s="22">
        <v>14</v>
      </c>
      <c r="F23" s="22">
        <v>15</v>
      </c>
      <c r="G23" s="22">
        <v>16</v>
      </c>
      <c r="H23" s="22">
        <v>17</v>
      </c>
      <c r="I23" s="22">
        <v>18</v>
      </c>
      <c r="J23" s="22">
        <v>19</v>
      </c>
      <c r="K23" s="22">
        <v>20</v>
      </c>
      <c r="L23" s="22">
        <v>21</v>
      </c>
      <c r="M23" s="22">
        <v>22</v>
      </c>
      <c r="N23" s="22">
        <v>23</v>
      </c>
      <c r="O23" s="22">
        <v>24</v>
      </c>
      <c r="P23" s="22">
        <v>25</v>
      </c>
      <c r="Q23" s="22">
        <v>26</v>
      </c>
      <c r="R23" s="22">
        <v>27</v>
      </c>
      <c r="S23" s="22">
        <v>28</v>
      </c>
      <c r="T23" s="22">
        <v>29</v>
      </c>
      <c r="U23" s="22">
        <v>30</v>
      </c>
      <c r="V23" s="22">
        <v>1</v>
      </c>
      <c r="W23" s="22">
        <v>2</v>
      </c>
      <c r="X23" s="22">
        <v>3</v>
      </c>
      <c r="Y23" s="22">
        <v>4</v>
      </c>
      <c r="Z23" s="22">
        <v>5</v>
      </c>
      <c r="AA23" s="22">
        <v>6</v>
      </c>
      <c r="AB23" s="22">
        <v>7</v>
      </c>
      <c r="AC23" s="22">
        <v>8</v>
      </c>
      <c r="AD23" s="22">
        <v>9</v>
      </c>
      <c r="AE23" s="22">
        <v>10</v>
      </c>
      <c r="AF23" s="22">
        <v>11</v>
      </c>
      <c r="AG23" s="22">
        <v>12</v>
      </c>
      <c r="AH23" s="21" t="s">
        <v>27</v>
      </c>
      <c r="AI23" s="21">
        <v>5</v>
      </c>
    </row>
    <row r="24" spans="1:35" ht="3" customHeight="1" x14ac:dyDescent="0.2">
      <c r="A24" s="16"/>
      <c r="B24" s="1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8"/>
      <c r="AI24" s="18"/>
    </row>
    <row r="25" spans="1:35" x14ac:dyDescent="0.2">
      <c r="A25" s="16">
        <v>8</v>
      </c>
      <c r="B25" s="18" t="s">
        <v>22</v>
      </c>
      <c r="C25" s="13">
        <v>1</v>
      </c>
      <c r="D25" s="13">
        <v>2</v>
      </c>
      <c r="E25" s="13">
        <v>3</v>
      </c>
      <c r="F25" s="13">
        <v>4</v>
      </c>
      <c r="G25" s="13">
        <v>5</v>
      </c>
      <c r="H25" s="13">
        <v>6</v>
      </c>
      <c r="I25" s="13">
        <v>7</v>
      </c>
      <c r="J25" s="13">
        <v>8</v>
      </c>
      <c r="K25" s="13">
        <v>9</v>
      </c>
      <c r="L25" s="13">
        <v>10</v>
      </c>
      <c r="M25" s="13">
        <v>11</v>
      </c>
      <c r="N25" s="13">
        <v>12</v>
      </c>
      <c r="O25" s="13">
        <v>13</v>
      </c>
      <c r="P25" s="13">
        <v>14</v>
      </c>
      <c r="Q25" s="13">
        <v>15</v>
      </c>
      <c r="R25" s="13">
        <v>16</v>
      </c>
      <c r="S25" s="13">
        <v>17</v>
      </c>
      <c r="T25" s="13">
        <v>18</v>
      </c>
      <c r="U25" s="13">
        <v>19</v>
      </c>
      <c r="V25" s="13">
        <v>20</v>
      </c>
      <c r="W25" s="13">
        <v>21</v>
      </c>
      <c r="X25" s="13">
        <v>22</v>
      </c>
      <c r="Y25" s="13">
        <v>23</v>
      </c>
      <c r="Z25" s="13">
        <v>24</v>
      </c>
      <c r="AA25" s="13">
        <v>25</v>
      </c>
      <c r="AB25" s="13">
        <v>26</v>
      </c>
      <c r="AC25" s="13">
        <v>27</v>
      </c>
      <c r="AD25" s="13">
        <v>28</v>
      </c>
      <c r="AE25" s="13">
        <v>29</v>
      </c>
      <c r="AF25" s="13">
        <v>30</v>
      </c>
      <c r="AG25" s="13">
        <v>31</v>
      </c>
      <c r="AH25" s="18"/>
      <c r="AI25" s="18"/>
    </row>
    <row r="26" spans="1:35" s="23" customFormat="1" x14ac:dyDescent="0.2">
      <c r="A26" s="20">
        <v>5</v>
      </c>
      <c r="B26" s="21" t="s">
        <v>27</v>
      </c>
      <c r="C26" s="22">
        <v>13</v>
      </c>
      <c r="D26" s="22">
        <v>14</v>
      </c>
      <c r="E26" s="22">
        <v>15</v>
      </c>
      <c r="F26" s="22">
        <v>16</v>
      </c>
      <c r="G26" s="22">
        <v>17</v>
      </c>
      <c r="H26" s="22">
        <v>18</v>
      </c>
      <c r="I26" s="22">
        <v>19</v>
      </c>
      <c r="J26" s="22">
        <v>20</v>
      </c>
      <c r="K26" s="22">
        <v>21</v>
      </c>
      <c r="L26" s="22">
        <v>22</v>
      </c>
      <c r="M26" s="22">
        <v>23</v>
      </c>
      <c r="N26" s="22">
        <v>24</v>
      </c>
      <c r="O26" s="22">
        <v>25</v>
      </c>
      <c r="P26" s="22">
        <v>26</v>
      </c>
      <c r="Q26" s="22">
        <v>27</v>
      </c>
      <c r="R26" s="22">
        <v>28</v>
      </c>
      <c r="S26" s="22">
        <v>29</v>
      </c>
      <c r="T26" s="22">
        <v>30</v>
      </c>
      <c r="U26" s="22">
        <v>31</v>
      </c>
      <c r="V26" s="22">
        <v>1</v>
      </c>
      <c r="W26" s="22">
        <v>2</v>
      </c>
      <c r="X26" s="22">
        <v>3</v>
      </c>
      <c r="Y26" s="22">
        <v>4</v>
      </c>
      <c r="Z26" s="22">
        <v>5</v>
      </c>
      <c r="AA26" s="22">
        <v>6</v>
      </c>
      <c r="AB26" s="22">
        <v>7</v>
      </c>
      <c r="AC26" s="22">
        <v>8</v>
      </c>
      <c r="AD26" s="22">
        <v>9</v>
      </c>
      <c r="AE26" s="22">
        <v>10</v>
      </c>
      <c r="AF26" s="22">
        <v>11</v>
      </c>
      <c r="AG26" s="22">
        <v>12</v>
      </c>
      <c r="AH26" s="21" t="s">
        <v>26</v>
      </c>
      <c r="AI26" s="21">
        <v>6</v>
      </c>
    </row>
    <row r="27" spans="1:35" ht="3" customHeight="1" x14ac:dyDescent="0.2">
      <c r="A27" s="16"/>
      <c r="B27" s="1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8"/>
      <c r="AI27" s="18"/>
    </row>
    <row r="28" spans="1:35" x14ac:dyDescent="0.2">
      <c r="A28" s="16">
        <v>9</v>
      </c>
      <c r="B28" s="18" t="s">
        <v>20</v>
      </c>
      <c r="C28" s="13">
        <v>1</v>
      </c>
      <c r="D28" s="13">
        <v>2</v>
      </c>
      <c r="E28" s="13">
        <v>3</v>
      </c>
      <c r="F28" s="13">
        <v>4</v>
      </c>
      <c r="G28" s="13">
        <v>5</v>
      </c>
      <c r="H28" s="13">
        <v>6</v>
      </c>
      <c r="I28" s="13">
        <v>7</v>
      </c>
      <c r="J28" s="13">
        <v>8</v>
      </c>
      <c r="K28" s="13">
        <v>9</v>
      </c>
      <c r="L28" s="13">
        <v>10</v>
      </c>
      <c r="M28" s="13">
        <v>11</v>
      </c>
      <c r="N28" s="13">
        <v>12</v>
      </c>
      <c r="O28" s="13">
        <v>13</v>
      </c>
      <c r="P28" s="13">
        <v>14</v>
      </c>
      <c r="Q28" s="13">
        <v>15</v>
      </c>
      <c r="R28" s="13">
        <v>16</v>
      </c>
      <c r="S28" s="13">
        <v>17</v>
      </c>
      <c r="T28" s="13">
        <v>18</v>
      </c>
      <c r="U28" s="13">
        <v>19</v>
      </c>
      <c r="V28" s="13">
        <v>20</v>
      </c>
      <c r="W28" s="13">
        <v>21</v>
      </c>
      <c r="X28" s="13">
        <v>22</v>
      </c>
      <c r="Y28" s="13">
        <v>23</v>
      </c>
      <c r="Z28" s="13">
        <v>24</v>
      </c>
      <c r="AA28" s="13">
        <v>25</v>
      </c>
      <c r="AB28" s="13">
        <v>26</v>
      </c>
      <c r="AC28" s="13">
        <v>27</v>
      </c>
      <c r="AD28" s="13">
        <v>28</v>
      </c>
      <c r="AE28" s="13">
        <v>29</v>
      </c>
      <c r="AF28" s="13">
        <v>30</v>
      </c>
      <c r="AG28" s="13"/>
      <c r="AH28" s="18"/>
      <c r="AI28" s="18"/>
    </row>
    <row r="29" spans="1:35" s="23" customFormat="1" x14ac:dyDescent="0.2">
      <c r="A29" s="20">
        <v>6</v>
      </c>
      <c r="B29" s="21" t="s">
        <v>26</v>
      </c>
      <c r="C29" s="22">
        <v>13</v>
      </c>
      <c r="D29" s="22">
        <v>14</v>
      </c>
      <c r="E29" s="22">
        <v>15</v>
      </c>
      <c r="F29" s="22">
        <v>16</v>
      </c>
      <c r="G29" s="22">
        <v>17</v>
      </c>
      <c r="H29" s="22">
        <v>18</v>
      </c>
      <c r="I29" s="22">
        <v>19</v>
      </c>
      <c r="J29" s="22">
        <v>20</v>
      </c>
      <c r="K29" s="22">
        <v>21</v>
      </c>
      <c r="L29" s="22">
        <v>22</v>
      </c>
      <c r="M29" s="22">
        <v>23</v>
      </c>
      <c r="N29" s="22">
        <v>24</v>
      </c>
      <c r="O29" s="22">
        <v>25</v>
      </c>
      <c r="P29" s="22">
        <v>26</v>
      </c>
      <c r="Q29" s="22">
        <v>27</v>
      </c>
      <c r="R29" s="22">
        <v>28</v>
      </c>
      <c r="S29" s="22">
        <v>29</v>
      </c>
      <c r="T29" s="22">
        <v>30</v>
      </c>
      <c r="U29" s="22">
        <v>1</v>
      </c>
      <c r="V29" s="22">
        <v>2</v>
      </c>
      <c r="W29" s="22">
        <v>3</v>
      </c>
      <c r="X29" s="22">
        <v>4</v>
      </c>
      <c r="Y29" s="22">
        <v>5</v>
      </c>
      <c r="Z29" s="22">
        <v>6</v>
      </c>
      <c r="AA29" s="22">
        <v>7</v>
      </c>
      <c r="AB29" s="22">
        <v>8</v>
      </c>
      <c r="AC29" s="22">
        <v>9</v>
      </c>
      <c r="AD29" s="22">
        <v>10</v>
      </c>
      <c r="AE29" s="22">
        <v>11</v>
      </c>
      <c r="AF29" s="22">
        <v>12</v>
      </c>
      <c r="AG29" s="22"/>
      <c r="AH29" s="21" t="s">
        <v>24</v>
      </c>
      <c r="AI29" s="21">
        <v>7</v>
      </c>
    </row>
    <row r="30" spans="1:35" ht="3" customHeight="1" x14ac:dyDescent="0.2">
      <c r="A30" s="16"/>
      <c r="B30" s="18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8"/>
      <c r="AI30" s="18"/>
    </row>
    <row r="31" spans="1:35" x14ac:dyDescent="0.2">
      <c r="A31" s="16">
        <v>10</v>
      </c>
      <c r="B31" s="18" t="s">
        <v>25</v>
      </c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13">
        <v>6</v>
      </c>
      <c r="I31" s="13">
        <v>7</v>
      </c>
      <c r="J31" s="13">
        <v>8</v>
      </c>
      <c r="K31" s="13">
        <v>9</v>
      </c>
      <c r="L31" s="13">
        <v>10</v>
      </c>
      <c r="M31" s="13">
        <v>11</v>
      </c>
      <c r="N31" s="13">
        <v>12</v>
      </c>
      <c r="O31" s="13">
        <v>13</v>
      </c>
      <c r="P31" s="13">
        <v>14</v>
      </c>
      <c r="Q31" s="13">
        <v>15</v>
      </c>
      <c r="R31" s="13">
        <v>16</v>
      </c>
      <c r="S31" s="13">
        <v>17</v>
      </c>
      <c r="T31" s="13">
        <v>18</v>
      </c>
      <c r="U31" s="13">
        <v>19</v>
      </c>
      <c r="V31" s="13">
        <v>20</v>
      </c>
      <c r="W31" s="13">
        <v>21</v>
      </c>
      <c r="X31" s="13">
        <v>22</v>
      </c>
      <c r="Y31" s="13">
        <v>23</v>
      </c>
      <c r="Z31" s="13">
        <v>24</v>
      </c>
      <c r="AA31" s="13">
        <v>25</v>
      </c>
      <c r="AB31" s="13">
        <v>26</v>
      </c>
      <c r="AC31" s="13">
        <v>27</v>
      </c>
      <c r="AD31" s="13">
        <v>28</v>
      </c>
      <c r="AE31" s="13">
        <v>29</v>
      </c>
      <c r="AF31" s="13">
        <v>30</v>
      </c>
      <c r="AG31" s="13">
        <v>31</v>
      </c>
      <c r="AH31" s="18"/>
      <c r="AI31" s="18"/>
    </row>
    <row r="32" spans="1:35" s="23" customFormat="1" x14ac:dyDescent="0.2">
      <c r="A32" s="20">
        <v>7</v>
      </c>
      <c r="B32" s="21" t="s">
        <v>24</v>
      </c>
      <c r="C32" s="22">
        <v>13</v>
      </c>
      <c r="D32" s="22">
        <v>14</v>
      </c>
      <c r="E32" s="22">
        <v>15</v>
      </c>
      <c r="F32" s="22">
        <v>16</v>
      </c>
      <c r="G32" s="22">
        <v>17</v>
      </c>
      <c r="H32" s="22">
        <v>18</v>
      </c>
      <c r="I32" s="22">
        <v>19</v>
      </c>
      <c r="J32" s="22">
        <v>20</v>
      </c>
      <c r="K32" s="22">
        <v>21</v>
      </c>
      <c r="L32" s="22">
        <v>22</v>
      </c>
      <c r="M32" s="22">
        <v>23</v>
      </c>
      <c r="N32" s="22">
        <v>24</v>
      </c>
      <c r="O32" s="22">
        <v>25</v>
      </c>
      <c r="P32" s="22">
        <v>26</v>
      </c>
      <c r="Q32" s="22">
        <v>27</v>
      </c>
      <c r="R32" s="22">
        <v>28</v>
      </c>
      <c r="S32" s="22">
        <v>29</v>
      </c>
      <c r="T32" s="22">
        <v>30</v>
      </c>
      <c r="U32" s="22">
        <v>31</v>
      </c>
      <c r="V32" s="22">
        <v>1</v>
      </c>
      <c r="W32" s="22">
        <v>2</v>
      </c>
      <c r="X32" s="22">
        <v>3</v>
      </c>
      <c r="Y32" s="22">
        <v>4</v>
      </c>
      <c r="Z32" s="22">
        <v>5</v>
      </c>
      <c r="AA32" s="22">
        <v>6</v>
      </c>
      <c r="AB32" s="22">
        <v>7</v>
      </c>
      <c r="AC32" s="22">
        <v>8</v>
      </c>
      <c r="AD32" s="22">
        <v>9</v>
      </c>
      <c r="AE32" s="22">
        <v>10</v>
      </c>
      <c r="AF32" s="22">
        <v>11</v>
      </c>
      <c r="AG32" s="22">
        <v>12</v>
      </c>
      <c r="AH32" s="21" t="s">
        <v>22</v>
      </c>
      <c r="AI32" s="21">
        <v>8</v>
      </c>
    </row>
    <row r="33" spans="1:35" ht="3" customHeight="1" x14ac:dyDescent="0.2">
      <c r="A33" s="16"/>
      <c r="B33" s="1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8"/>
      <c r="AI33" s="18"/>
    </row>
    <row r="34" spans="1:35" x14ac:dyDescent="0.2">
      <c r="A34" s="16">
        <v>11</v>
      </c>
      <c r="B34" s="18" t="s">
        <v>23</v>
      </c>
      <c r="C34" s="13">
        <v>1</v>
      </c>
      <c r="D34" s="13">
        <v>2</v>
      </c>
      <c r="E34" s="13">
        <v>3</v>
      </c>
      <c r="F34" s="13">
        <v>4</v>
      </c>
      <c r="G34" s="13">
        <v>5</v>
      </c>
      <c r="H34" s="13">
        <v>6</v>
      </c>
      <c r="I34" s="13">
        <v>7</v>
      </c>
      <c r="J34" s="13">
        <v>8</v>
      </c>
      <c r="K34" s="13">
        <v>9</v>
      </c>
      <c r="L34" s="13">
        <v>10</v>
      </c>
      <c r="M34" s="13">
        <v>11</v>
      </c>
      <c r="N34" s="13">
        <v>12</v>
      </c>
      <c r="O34" s="13">
        <v>13</v>
      </c>
      <c r="P34" s="13">
        <v>14</v>
      </c>
      <c r="Q34" s="13">
        <v>15</v>
      </c>
      <c r="R34" s="13">
        <v>16</v>
      </c>
      <c r="S34" s="13">
        <v>17</v>
      </c>
      <c r="T34" s="13">
        <v>18</v>
      </c>
      <c r="U34" s="13">
        <v>19</v>
      </c>
      <c r="V34" s="13">
        <v>20</v>
      </c>
      <c r="W34" s="13">
        <v>21</v>
      </c>
      <c r="X34" s="13">
        <v>22</v>
      </c>
      <c r="Y34" s="13">
        <v>23</v>
      </c>
      <c r="Z34" s="13">
        <v>24</v>
      </c>
      <c r="AA34" s="13">
        <v>25</v>
      </c>
      <c r="AB34" s="13">
        <v>26</v>
      </c>
      <c r="AC34" s="13">
        <v>27</v>
      </c>
      <c r="AD34" s="13">
        <v>28</v>
      </c>
      <c r="AE34" s="13">
        <v>29</v>
      </c>
      <c r="AF34" s="13">
        <v>30</v>
      </c>
      <c r="AG34" s="13"/>
      <c r="AH34" s="18"/>
      <c r="AI34" s="18"/>
    </row>
    <row r="35" spans="1:35" s="23" customFormat="1" x14ac:dyDescent="0.2">
      <c r="A35" s="20">
        <v>8</v>
      </c>
      <c r="B35" s="21" t="s">
        <v>22</v>
      </c>
      <c r="C35" s="22">
        <v>13</v>
      </c>
      <c r="D35" s="22">
        <v>14</v>
      </c>
      <c r="E35" s="22">
        <v>15</v>
      </c>
      <c r="F35" s="22">
        <v>16</v>
      </c>
      <c r="G35" s="22">
        <v>17</v>
      </c>
      <c r="H35" s="22">
        <v>18</v>
      </c>
      <c r="I35" s="22">
        <v>19</v>
      </c>
      <c r="J35" s="22">
        <v>20</v>
      </c>
      <c r="K35" s="22">
        <v>21</v>
      </c>
      <c r="L35" s="22">
        <v>22</v>
      </c>
      <c r="M35" s="22">
        <v>23</v>
      </c>
      <c r="N35" s="22">
        <v>24</v>
      </c>
      <c r="O35" s="22">
        <v>25</v>
      </c>
      <c r="P35" s="22">
        <v>26</v>
      </c>
      <c r="Q35" s="22">
        <v>27</v>
      </c>
      <c r="R35" s="22">
        <v>28</v>
      </c>
      <c r="S35" s="22">
        <v>29</v>
      </c>
      <c r="T35" s="22">
        <v>30</v>
      </c>
      <c r="U35" s="22">
        <v>31</v>
      </c>
      <c r="V35" s="22">
        <v>1</v>
      </c>
      <c r="W35" s="22">
        <v>2</v>
      </c>
      <c r="X35" s="22">
        <v>3</v>
      </c>
      <c r="Y35" s="22">
        <v>4</v>
      </c>
      <c r="Z35" s="22">
        <v>5</v>
      </c>
      <c r="AA35" s="22">
        <v>6</v>
      </c>
      <c r="AB35" s="22">
        <v>7</v>
      </c>
      <c r="AC35" s="22">
        <v>8</v>
      </c>
      <c r="AD35" s="22">
        <v>9</v>
      </c>
      <c r="AE35" s="22">
        <v>10</v>
      </c>
      <c r="AF35" s="22">
        <v>11</v>
      </c>
      <c r="AG35" s="22"/>
      <c r="AH35" s="21" t="s">
        <v>20</v>
      </c>
      <c r="AI35" s="21">
        <v>9</v>
      </c>
    </row>
    <row r="36" spans="1:35" ht="3" customHeight="1" x14ac:dyDescent="0.2">
      <c r="A36" s="16"/>
      <c r="B36" s="1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8"/>
      <c r="AI36" s="18"/>
    </row>
    <row r="37" spans="1:35" x14ac:dyDescent="0.2">
      <c r="A37" s="16">
        <v>12</v>
      </c>
      <c r="B37" s="18" t="s">
        <v>21</v>
      </c>
      <c r="C37" s="13">
        <v>1</v>
      </c>
      <c r="D37" s="13">
        <v>2</v>
      </c>
      <c r="E37" s="13">
        <v>3</v>
      </c>
      <c r="F37" s="13">
        <v>4</v>
      </c>
      <c r="G37" s="13">
        <v>5</v>
      </c>
      <c r="H37" s="13">
        <v>6</v>
      </c>
      <c r="I37" s="13">
        <v>7</v>
      </c>
      <c r="J37" s="13">
        <v>8</v>
      </c>
      <c r="K37" s="13">
        <v>9</v>
      </c>
      <c r="L37" s="13">
        <v>10</v>
      </c>
      <c r="M37" s="13">
        <v>11</v>
      </c>
      <c r="N37" s="13">
        <v>12</v>
      </c>
      <c r="O37" s="13">
        <v>13</v>
      </c>
      <c r="P37" s="13">
        <v>14</v>
      </c>
      <c r="Q37" s="13">
        <v>15</v>
      </c>
      <c r="R37" s="13">
        <v>16</v>
      </c>
      <c r="S37" s="13">
        <v>17</v>
      </c>
      <c r="T37" s="13">
        <v>18</v>
      </c>
      <c r="U37" s="13">
        <v>19</v>
      </c>
      <c r="V37" s="13">
        <v>20</v>
      </c>
      <c r="W37" s="13">
        <v>21</v>
      </c>
      <c r="X37" s="13">
        <v>22</v>
      </c>
      <c r="Y37" s="13">
        <v>23</v>
      </c>
      <c r="Z37" s="13">
        <v>24</v>
      </c>
      <c r="AA37" s="13">
        <v>25</v>
      </c>
      <c r="AB37" s="13">
        <v>26</v>
      </c>
      <c r="AC37" s="13">
        <v>27</v>
      </c>
      <c r="AD37" s="13">
        <v>28</v>
      </c>
      <c r="AE37" s="13">
        <v>29</v>
      </c>
      <c r="AF37" s="13">
        <v>30</v>
      </c>
      <c r="AG37" s="13">
        <v>31</v>
      </c>
      <c r="AH37" s="18"/>
      <c r="AI37" s="18"/>
    </row>
    <row r="38" spans="1:35" s="23" customFormat="1" x14ac:dyDescent="0.2">
      <c r="A38" s="20">
        <v>9</v>
      </c>
      <c r="B38" s="21" t="s">
        <v>20</v>
      </c>
      <c r="C38" s="22">
        <v>12</v>
      </c>
      <c r="D38" s="22">
        <v>13</v>
      </c>
      <c r="E38" s="22">
        <v>14</v>
      </c>
      <c r="F38" s="22">
        <v>15</v>
      </c>
      <c r="G38" s="22">
        <v>16</v>
      </c>
      <c r="H38" s="22">
        <v>17</v>
      </c>
      <c r="I38" s="22">
        <v>18</v>
      </c>
      <c r="J38" s="22">
        <v>19</v>
      </c>
      <c r="K38" s="22">
        <v>20</v>
      </c>
      <c r="L38" s="22">
        <v>21</v>
      </c>
      <c r="M38" s="22">
        <v>22</v>
      </c>
      <c r="N38" s="22">
        <v>23</v>
      </c>
      <c r="O38" s="22">
        <v>24</v>
      </c>
      <c r="P38" s="22">
        <v>25</v>
      </c>
      <c r="Q38" s="22">
        <v>26</v>
      </c>
      <c r="R38" s="22">
        <v>27</v>
      </c>
      <c r="S38" s="22">
        <v>28</v>
      </c>
      <c r="T38" s="22">
        <v>29</v>
      </c>
      <c r="U38" s="22">
        <v>30</v>
      </c>
      <c r="V38" s="22">
        <v>1</v>
      </c>
      <c r="W38" s="22">
        <v>2</v>
      </c>
      <c r="X38" s="22">
        <v>3</v>
      </c>
      <c r="Y38" s="22">
        <v>4</v>
      </c>
      <c r="Z38" s="22">
        <v>5</v>
      </c>
      <c r="AA38" s="22">
        <v>6</v>
      </c>
      <c r="AB38" s="22">
        <v>7</v>
      </c>
      <c r="AC38" s="22">
        <v>8</v>
      </c>
      <c r="AD38" s="22">
        <v>9</v>
      </c>
      <c r="AE38" s="22">
        <v>10</v>
      </c>
      <c r="AF38" s="22">
        <v>11</v>
      </c>
      <c r="AG38" s="22">
        <v>12</v>
      </c>
      <c r="AH38" s="21" t="s">
        <v>25</v>
      </c>
      <c r="AI38" s="21">
        <v>10</v>
      </c>
    </row>
    <row r="39" spans="1:35" ht="3" customHeight="1" x14ac:dyDescent="0.2"/>
  </sheetData>
  <mergeCells count="2">
    <mergeCell ref="A1:AI1"/>
    <mergeCell ref="A2:AI2"/>
  </mergeCells>
  <phoneticPr fontId="0" type="noConversion"/>
  <pageMargins left="0.75" right="0.75" top="1" bottom="1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Q22" sqref="Q22"/>
    </sheetView>
  </sheetViews>
  <sheetFormatPr defaultRowHeight="15.75" x14ac:dyDescent="0.25"/>
  <cols>
    <col min="1" max="1" width="18.42578125" style="4" customWidth="1"/>
    <col min="2" max="2" width="1.7109375" style="4" customWidth="1"/>
    <col min="3" max="3" width="9.140625" style="5"/>
    <col min="4" max="4" width="1.7109375" style="4" customWidth="1"/>
    <col min="5" max="5" width="9.140625" style="4"/>
    <col min="6" max="6" width="1.7109375" style="4" customWidth="1"/>
    <col min="7" max="7" width="9.140625" style="4"/>
    <col min="8" max="8" width="1.7109375" style="4" customWidth="1"/>
    <col min="9" max="9" width="9.140625" style="4"/>
    <col min="10" max="10" width="1.7109375" style="4" customWidth="1"/>
    <col min="11" max="11" width="9.140625" style="4"/>
    <col min="12" max="12" width="1.7109375" style="4" customWidth="1"/>
    <col min="13" max="13" width="9.140625" style="4"/>
    <col min="14" max="14" width="1.7109375" style="4" customWidth="1"/>
    <col min="15" max="16384" width="9.140625" style="4"/>
  </cols>
  <sheetData>
    <row r="1" spans="1:15" ht="38.25" customHeight="1" x14ac:dyDescent="0.3">
      <c r="A1" s="203" t="s">
        <v>287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3" spans="1:15" x14ac:dyDescent="0.25">
      <c r="C3" s="204" t="s">
        <v>288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5" x14ac:dyDescent="0.25">
      <c r="A4" s="7" t="s">
        <v>0</v>
      </c>
      <c r="C4" s="161" t="s">
        <v>326</v>
      </c>
      <c r="D4" s="162"/>
      <c r="E4" s="163" t="s">
        <v>335</v>
      </c>
      <c r="F4" s="162"/>
      <c r="G4" s="163"/>
      <c r="H4" s="162"/>
      <c r="I4" s="163"/>
      <c r="J4" s="164"/>
      <c r="K4" s="163"/>
      <c r="L4" s="162"/>
      <c r="M4" s="163"/>
      <c r="O4" s="9" t="s">
        <v>5</v>
      </c>
    </row>
    <row r="6" spans="1:15" x14ac:dyDescent="0.25">
      <c r="A6" s="7" t="s">
        <v>1</v>
      </c>
      <c r="J6" s="126"/>
    </row>
    <row r="7" spans="1:15" x14ac:dyDescent="0.25">
      <c r="A7" s="4" t="s">
        <v>284</v>
      </c>
      <c r="C7" s="161">
        <v>2</v>
      </c>
      <c r="D7" s="162"/>
      <c r="E7" s="163"/>
      <c r="F7" s="162"/>
      <c r="G7" s="163"/>
      <c r="H7" s="162"/>
      <c r="I7" s="163"/>
      <c r="J7" s="162"/>
      <c r="K7" s="163"/>
      <c r="L7" s="162"/>
      <c r="M7" s="163"/>
      <c r="O7" s="94">
        <f>SUM(C7:M7)</f>
        <v>2</v>
      </c>
    </row>
    <row r="8" spans="1:15" x14ac:dyDescent="0.25">
      <c r="A8" s="4" t="s">
        <v>285</v>
      </c>
      <c r="C8" s="161">
        <v>8</v>
      </c>
      <c r="D8" s="162"/>
      <c r="E8" s="163"/>
      <c r="F8" s="162"/>
      <c r="G8" s="163"/>
      <c r="H8" s="162"/>
      <c r="I8" s="163"/>
      <c r="J8" s="162"/>
      <c r="K8" s="163"/>
      <c r="L8" s="162"/>
      <c r="M8" s="163"/>
      <c r="O8" s="94">
        <f>SUM(C8:M8)</f>
        <v>8</v>
      </c>
    </row>
    <row r="9" spans="1:15" x14ac:dyDescent="0.25">
      <c r="A9" s="4" t="s">
        <v>2</v>
      </c>
      <c r="C9" s="161">
        <v>8</v>
      </c>
      <c r="D9" s="162"/>
      <c r="E9" s="163"/>
      <c r="F9" s="162"/>
      <c r="G9" s="163"/>
      <c r="H9" s="162"/>
      <c r="I9" s="163"/>
      <c r="J9" s="162"/>
      <c r="K9" s="163"/>
      <c r="L9" s="162"/>
      <c r="M9" s="163"/>
      <c r="O9" s="94">
        <f>SUM(C9:M9)</f>
        <v>8</v>
      </c>
    </row>
    <row r="10" spans="1:15" x14ac:dyDescent="0.25">
      <c r="A10" s="4" t="s">
        <v>3</v>
      </c>
      <c r="C10" s="161">
        <v>6</v>
      </c>
      <c r="D10" s="162"/>
      <c r="E10" s="163"/>
      <c r="F10" s="162"/>
      <c r="G10" s="163"/>
      <c r="H10" s="162"/>
      <c r="I10" s="163"/>
      <c r="J10" s="162"/>
      <c r="K10" s="163"/>
      <c r="L10" s="162"/>
      <c r="M10" s="163"/>
      <c r="O10" s="94">
        <f>SUM(C10:M10)</f>
        <v>6</v>
      </c>
    </row>
    <row r="11" spans="1:15" x14ac:dyDescent="0.25">
      <c r="A11" s="4" t="s">
        <v>4</v>
      </c>
      <c r="C11" s="161">
        <v>9</v>
      </c>
      <c r="D11" s="162"/>
      <c r="E11" s="163">
        <v>1</v>
      </c>
      <c r="F11" s="162"/>
      <c r="G11" s="163"/>
      <c r="H11" s="162"/>
      <c r="I11" s="163"/>
      <c r="J11" s="162"/>
      <c r="K11" s="163"/>
      <c r="L11" s="162"/>
      <c r="M11" s="163"/>
      <c r="O11" s="94">
        <f>SUM(C11:M11)</f>
        <v>10</v>
      </c>
    </row>
    <row r="12" spans="1:15" x14ac:dyDescent="0.25">
      <c r="M12" s="6"/>
      <c r="O12" s="95"/>
    </row>
    <row r="13" spans="1:15" x14ac:dyDescent="0.25">
      <c r="A13" s="8" t="s">
        <v>5</v>
      </c>
      <c r="C13" s="94">
        <f>SUM(C7:C11)</f>
        <v>33</v>
      </c>
      <c r="D13" s="126"/>
      <c r="E13" s="94">
        <f>SUM(E7:E11)</f>
        <v>1</v>
      </c>
      <c r="F13" s="126"/>
      <c r="G13" s="94">
        <f>SUM(G7:G11)</f>
        <v>0</v>
      </c>
      <c r="H13" s="126"/>
      <c r="I13" s="94">
        <f>SUM(I7:I11)</f>
        <v>0</v>
      </c>
      <c r="J13" s="126"/>
      <c r="K13" s="94">
        <f>SUM(K7:K11)</f>
        <v>0</v>
      </c>
      <c r="L13" s="126"/>
      <c r="M13" s="94">
        <f>SUM(M7:M11)</f>
        <v>0</v>
      </c>
      <c r="O13" s="94">
        <f>SUM(O7:O11)</f>
        <v>34</v>
      </c>
    </row>
    <row r="16" spans="1:15" ht="27" customHeight="1" x14ac:dyDescent="0.3">
      <c r="A16" s="203" t="s">
        <v>286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</row>
    <row r="17" spans="1:15" x14ac:dyDescent="0.25">
      <c r="C17" s="204" t="s">
        <v>288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</row>
    <row r="18" spans="1:15" x14ac:dyDescent="0.25">
      <c r="A18" s="7" t="s">
        <v>0</v>
      </c>
      <c r="C18" s="161" t="s">
        <v>326</v>
      </c>
      <c r="D18" s="162"/>
      <c r="E18" s="163" t="s">
        <v>335</v>
      </c>
      <c r="F18" s="162"/>
      <c r="G18" s="163"/>
      <c r="H18" s="162"/>
      <c r="I18" s="163"/>
      <c r="J18" s="162"/>
      <c r="K18" s="163"/>
      <c r="L18" s="162"/>
      <c r="M18" s="163"/>
      <c r="O18" s="9" t="s">
        <v>5</v>
      </c>
    </row>
    <row r="20" spans="1:15" x14ac:dyDescent="0.25">
      <c r="A20" s="7" t="s">
        <v>1</v>
      </c>
    </row>
    <row r="21" spans="1:15" x14ac:dyDescent="0.25">
      <c r="A21" s="4" t="s">
        <v>284</v>
      </c>
      <c r="C21" s="161">
        <v>2</v>
      </c>
      <c r="D21" s="162"/>
      <c r="E21" s="163"/>
      <c r="F21" s="162"/>
      <c r="G21" s="163"/>
      <c r="H21" s="162"/>
      <c r="I21" s="163"/>
      <c r="J21" s="162"/>
      <c r="K21" s="163"/>
      <c r="L21" s="162"/>
      <c r="M21" s="163"/>
      <c r="O21" s="94">
        <f>SUM(C21:M21)</f>
        <v>2</v>
      </c>
    </row>
    <row r="22" spans="1:15" x14ac:dyDescent="0.25">
      <c r="A22" s="4" t="s">
        <v>285</v>
      </c>
      <c r="C22" s="161">
        <v>8</v>
      </c>
      <c r="D22" s="162"/>
      <c r="E22" s="163"/>
      <c r="F22" s="162"/>
      <c r="G22" s="163"/>
      <c r="H22" s="162"/>
      <c r="I22" s="163"/>
      <c r="J22" s="162"/>
      <c r="K22" s="163"/>
      <c r="L22" s="162"/>
      <c r="M22" s="163"/>
      <c r="O22" s="94">
        <f>SUM(C22:M22)</f>
        <v>8</v>
      </c>
    </row>
    <row r="23" spans="1:15" x14ac:dyDescent="0.25">
      <c r="A23" s="4" t="s">
        <v>2</v>
      </c>
      <c r="C23" s="161">
        <v>8</v>
      </c>
      <c r="D23" s="162"/>
      <c r="E23" s="163"/>
      <c r="F23" s="162"/>
      <c r="G23" s="163"/>
      <c r="H23" s="162"/>
      <c r="I23" s="163"/>
      <c r="J23" s="162"/>
      <c r="K23" s="163"/>
      <c r="L23" s="162"/>
      <c r="M23" s="163"/>
      <c r="O23" s="94">
        <f>SUM(C23:M23)</f>
        <v>8</v>
      </c>
    </row>
    <row r="24" spans="1:15" x14ac:dyDescent="0.25">
      <c r="A24" s="4" t="s">
        <v>3</v>
      </c>
      <c r="C24" s="161">
        <v>6</v>
      </c>
      <c r="D24" s="162"/>
      <c r="E24" s="163"/>
      <c r="F24" s="162"/>
      <c r="G24" s="163"/>
      <c r="H24" s="162"/>
      <c r="I24" s="163"/>
      <c r="J24" s="162"/>
      <c r="K24" s="163"/>
      <c r="L24" s="162"/>
      <c r="M24" s="163"/>
      <c r="O24" s="94">
        <f>SUM(C24:M24)</f>
        <v>6</v>
      </c>
    </row>
    <row r="25" spans="1:15" x14ac:dyDescent="0.25">
      <c r="A25" s="4" t="s">
        <v>4</v>
      </c>
      <c r="C25" s="161">
        <v>9</v>
      </c>
      <c r="D25" s="162"/>
      <c r="E25" s="163">
        <v>1</v>
      </c>
      <c r="F25" s="162"/>
      <c r="G25" s="163"/>
      <c r="H25" s="162"/>
      <c r="I25" s="163"/>
      <c r="J25" s="162"/>
      <c r="K25" s="163"/>
      <c r="L25" s="162"/>
      <c r="M25" s="163"/>
      <c r="O25" s="94">
        <f>SUM(C25:M25)</f>
        <v>10</v>
      </c>
    </row>
    <row r="26" spans="1:15" x14ac:dyDescent="0.25">
      <c r="O26" s="148"/>
    </row>
    <row r="27" spans="1:15" x14ac:dyDescent="0.25">
      <c r="A27" s="8" t="s">
        <v>5</v>
      </c>
      <c r="C27" s="94">
        <f>SUM(C21:C25)</f>
        <v>33</v>
      </c>
      <c r="D27" s="95"/>
      <c r="E27" s="94">
        <f>SUM(E21:E25)</f>
        <v>1</v>
      </c>
      <c r="F27" s="95"/>
      <c r="G27" s="94">
        <f>SUM(G21:G25)</f>
        <v>0</v>
      </c>
      <c r="H27" s="95"/>
      <c r="I27" s="94">
        <f>SUM(I21:I25)</f>
        <v>0</v>
      </c>
      <c r="J27" s="95"/>
      <c r="K27" s="94">
        <f>SUM(K21:K25)</f>
        <v>0</v>
      </c>
      <c r="L27" s="95"/>
      <c r="M27" s="94">
        <f>SUM(M21:M25)</f>
        <v>0</v>
      </c>
      <c r="O27" s="94">
        <f>SUM(O21:O25)</f>
        <v>34</v>
      </c>
    </row>
    <row r="32" spans="1:15" x14ac:dyDescent="0.25">
      <c r="A32" s="4" t="s">
        <v>67</v>
      </c>
    </row>
    <row r="33" spans="1:1" x14ac:dyDescent="0.25">
      <c r="A33" s="4" t="s">
        <v>6</v>
      </c>
    </row>
  </sheetData>
  <sheetProtection sheet="1" objects="1" scenarios="1"/>
  <mergeCells count="4">
    <mergeCell ref="A16:O16"/>
    <mergeCell ref="A1:O1"/>
    <mergeCell ref="C3:M3"/>
    <mergeCell ref="C17:M17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" workbookViewId="0">
      <selection activeCell="N8" sqref="N8"/>
    </sheetView>
  </sheetViews>
  <sheetFormatPr defaultRowHeight="15.75" x14ac:dyDescent="0.25"/>
  <cols>
    <col min="1" max="1" width="10.7109375" style="4" customWidth="1"/>
    <col min="2" max="2" width="12.5703125" style="4" customWidth="1"/>
    <col min="3" max="3" width="1.7109375" style="4" customWidth="1"/>
    <col min="4" max="4" width="9.140625" style="4"/>
    <col min="5" max="5" width="1.7109375" style="4" customWidth="1"/>
    <col min="6" max="6" width="9.140625" style="4"/>
    <col min="7" max="7" width="1.7109375" style="4" customWidth="1"/>
    <col min="8" max="8" width="9.7109375" style="4" customWidth="1"/>
    <col min="9" max="9" width="1.7109375" style="4" customWidth="1"/>
    <col min="10" max="10" width="9.140625" style="4"/>
    <col min="11" max="11" width="1.7109375" style="4" customWidth="1"/>
    <col min="12" max="12" width="9.140625" style="4"/>
    <col min="13" max="13" width="1.7109375" style="4" customWidth="1"/>
    <col min="14" max="14" width="10.7109375" style="4" customWidth="1"/>
    <col min="15" max="16384" width="9.140625" style="4"/>
  </cols>
  <sheetData>
    <row r="1" spans="1:14" ht="25.5" customHeight="1" x14ac:dyDescent="0.3">
      <c r="A1" s="206" t="s">
        <v>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3" spans="1:14" s="10" customFormat="1" ht="33.75" customHeight="1" x14ac:dyDescent="0.25">
      <c r="B3" s="12" t="s">
        <v>1</v>
      </c>
      <c r="D3" s="11" t="s">
        <v>9</v>
      </c>
      <c r="F3" s="11" t="s">
        <v>10</v>
      </c>
      <c r="H3" s="11" t="s">
        <v>11</v>
      </c>
      <c r="J3" s="11" t="s">
        <v>12</v>
      </c>
      <c r="L3" s="11" t="s">
        <v>13</v>
      </c>
    </row>
    <row r="5" spans="1:14" x14ac:dyDescent="0.25">
      <c r="B5" s="4" t="s">
        <v>14</v>
      </c>
      <c r="D5" s="163">
        <v>6</v>
      </c>
      <c r="E5" s="165"/>
      <c r="F5" s="163" t="s">
        <v>326</v>
      </c>
      <c r="G5" s="165"/>
      <c r="H5" s="163">
        <v>6</v>
      </c>
      <c r="I5" s="165"/>
      <c r="J5" s="163">
        <v>6</v>
      </c>
      <c r="K5" s="165"/>
      <c r="L5" s="163">
        <v>6</v>
      </c>
    </row>
    <row r="6" spans="1:14" x14ac:dyDescent="0.25">
      <c r="D6" s="165"/>
      <c r="E6" s="165"/>
      <c r="F6" s="165"/>
      <c r="G6" s="165"/>
      <c r="H6" s="165"/>
      <c r="I6" s="165"/>
      <c r="J6" s="165"/>
      <c r="K6" s="165"/>
      <c r="L6" s="165"/>
    </row>
    <row r="7" spans="1:14" x14ac:dyDescent="0.25">
      <c r="B7" s="4" t="s">
        <v>2</v>
      </c>
      <c r="D7" s="163"/>
      <c r="E7" s="165"/>
      <c r="F7" s="163"/>
      <c r="G7" s="165"/>
      <c r="H7" s="163"/>
      <c r="I7" s="165"/>
      <c r="J7" s="163"/>
      <c r="K7" s="165"/>
      <c r="L7" s="163"/>
    </row>
    <row r="8" spans="1:14" x14ac:dyDescent="0.25">
      <c r="D8" s="165"/>
      <c r="E8" s="165"/>
      <c r="F8" s="165"/>
      <c r="G8" s="165"/>
      <c r="H8" s="165"/>
      <c r="I8" s="165"/>
      <c r="J8" s="165"/>
      <c r="K8" s="165"/>
      <c r="L8" s="165"/>
    </row>
    <row r="9" spans="1:14" x14ac:dyDescent="0.25">
      <c r="B9" s="4" t="s">
        <v>3</v>
      </c>
      <c r="D9" s="163"/>
      <c r="E9" s="165"/>
      <c r="F9" s="163"/>
      <c r="G9" s="165"/>
      <c r="H9" s="163"/>
      <c r="I9" s="165"/>
      <c r="J9" s="163"/>
      <c r="K9" s="165"/>
      <c r="L9" s="163"/>
    </row>
    <row r="10" spans="1:14" x14ac:dyDescent="0.25">
      <c r="D10" s="165"/>
      <c r="E10" s="165"/>
      <c r="F10" s="165"/>
      <c r="G10" s="165"/>
      <c r="H10" s="165"/>
      <c r="I10" s="165"/>
      <c r="J10" s="165"/>
      <c r="K10" s="165"/>
      <c r="L10" s="165"/>
    </row>
    <row r="11" spans="1:14" x14ac:dyDescent="0.25">
      <c r="B11" s="4" t="s">
        <v>15</v>
      </c>
      <c r="D11" s="163"/>
      <c r="E11" s="165"/>
      <c r="F11" s="163"/>
      <c r="G11" s="165"/>
      <c r="H11" s="163"/>
      <c r="I11" s="165"/>
      <c r="J11" s="163"/>
      <c r="K11" s="165"/>
      <c r="L11" s="163"/>
    </row>
    <row r="12" spans="1:14" x14ac:dyDescent="0.25">
      <c r="D12" s="165"/>
      <c r="E12" s="165"/>
      <c r="F12" s="165"/>
      <c r="G12" s="165"/>
      <c r="H12" s="166"/>
      <c r="I12" s="165"/>
      <c r="J12" s="165"/>
      <c r="K12" s="165"/>
      <c r="L12" s="165"/>
    </row>
    <row r="13" spans="1:14" x14ac:dyDescent="0.25">
      <c r="B13" s="4" t="s">
        <v>16</v>
      </c>
      <c r="D13" s="163"/>
      <c r="E13" s="165"/>
      <c r="F13" s="163"/>
      <c r="G13" s="165"/>
      <c r="H13" s="163"/>
      <c r="I13" s="165"/>
      <c r="J13" s="163"/>
      <c r="K13" s="165"/>
      <c r="L13" s="163"/>
    </row>
    <row r="14" spans="1:14" x14ac:dyDescent="0.25"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4" x14ac:dyDescent="0.25">
      <c r="B15" s="4" t="s">
        <v>17</v>
      </c>
      <c r="D15" s="163"/>
      <c r="E15" s="165"/>
      <c r="F15" s="163"/>
      <c r="G15" s="165"/>
      <c r="H15" s="163"/>
      <c r="I15" s="165"/>
      <c r="J15" s="163"/>
      <c r="K15" s="165"/>
      <c r="L15" s="163"/>
    </row>
    <row r="16" spans="1:14" x14ac:dyDescent="0.25">
      <c r="D16" s="165"/>
      <c r="E16" s="165"/>
      <c r="F16" s="165"/>
      <c r="G16" s="165"/>
      <c r="H16" s="165"/>
      <c r="I16" s="165"/>
      <c r="J16" s="165"/>
      <c r="K16" s="165"/>
      <c r="L16" s="165"/>
    </row>
    <row r="17" spans="2:12" x14ac:dyDescent="0.25">
      <c r="B17" s="4" t="s">
        <v>18</v>
      </c>
      <c r="D17" s="163"/>
      <c r="E17" s="165"/>
      <c r="F17" s="163"/>
      <c r="G17" s="165"/>
      <c r="H17" s="163"/>
      <c r="I17" s="165"/>
      <c r="J17" s="163"/>
      <c r="K17" s="165"/>
      <c r="L17" s="163"/>
    </row>
    <row r="19" spans="2:12" x14ac:dyDescent="0.25">
      <c r="B19" s="4" t="s">
        <v>5</v>
      </c>
      <c r="D19" s="95">
        <f>SUM(D5:D17)</f>
        <v>6</v>
      </c>
      <c r="J19" s="95">
        <f>SUM(J5:J17)</f>
        <v>6</v>
      </c>
      <c r="L19" s="95">
        <f>SUM(L5:L17)</f>
        <v>6</v>
      </c>
    </row>
    <row r="22" spans="2:12" ht="35.25" customHeight="1" x14ac:dyDescent="0.25">
      <c r="B22" s="12" t="s">
        <v>1</v>
      </c>
      <c r="C22" s="10"/>
      <c r="D22" s="11" t="s">
        <v>9</v>
      </c>
      <c r="E22" s="10"/>
      <c r="F22" s="11" t="s">
        <v>10</v>
      </c>
      <c r="G22" s="10"/>
      <c r="H22" s="11" t="s">
        <v>11</v>
      </c>
      <c r="I22" s="10"/>
      <c r="J22" s="11" t="s">
        <v>12</v>
      </c>
      <c r="K22" s="10"/>
      <c r="L22" s="11" t="s">
        <v>13</v>
      </c>
    </row>
    <row r="24" spans="2:12" x14ac:dyDescent="0.25">
      <c r="B24" s="4" t="s">
        <v>14</v>
      </c>
      <c r="D24" s="163"/>
      <c r="E24" s="165"/>
      <c r="F24" s="163"/>
      <c r="G24" s="165"/>
      <c r="H24" s="163"/>
      <c r="I24" s="165"/>
      <c r="J24" s="163"/>
      <c r="K24" s="165"/>
      <c r="L24" s="163"/>
    </row>
    <row r="25" spans="2:12" x14ac:dyDescent="0.25">
      <c r="D25" s="165"/>
      <c r="E25" s="165"/>
      <c r="F25" s="165"/>
      <c r="G25" s="165"/>
      <c r="H25" s="165"/>
      <c r="I25" s="165"/>
      <c r="J25" s="165"/>
      <c r="K25" s="165"/>
      <c r="L25" s="165"/>
    </row>
    <row r="26" spans="2:12" x14ac:dyDescent="0.25">
      <c r="B26" s="4" t="s">
        <v>2</v>
      </c>
      <c r="D26" s="163"/>
      <c r="E26" s="165"/>
      <c r="F26" s="163"/>
      <c r="G26" s="165"/>
      <c r="H26" s="163"/>
      <c r="I26" s="165"/>
      <c r="J26" s="163"/>
      <c r="K26" s="165"/>
      <c r="L26" s="163"/>
    </row>
    <row r="27" spans="2:12" x14ac:dyDescent="0.25">
      <c r="D27" s="165"/>
      <c r="E27" s="165"/>
      <c r="F27" s="165"/>
      <c r="G27" s="165"/>
      <c r="H27" s="165"/>
      <c r="I27" s="165"/>
      <c r="J27" s="165"/>
      <c r="K27" s="165"/>
      <c r="L27" s="165"/>
    </row>
    <row r="28" spans="2:12" x14ac:dyDescent="0.25">
      <c r="B28" s="4" t="s">
        <v>3</v>
      </c>
      <c r="D28" s="163"/>
      <c r="E28" s="165"/>
      <c r="F28" s="163"/>
      <c r="G28" s="165"/>
      <c r="H28" s="163"/>
      <c r="I28" s="165"/>
      <c r="J28" s="163"/>
      <c r="K28" s="165"/>
      <c r="L28" s="163"/>
    </row>
    <row r="29" spans="2:12" x14ac:dyDescent="0.25">
      <c r="D29" s="165"/>
      <c r="E29" s="165"/>
      <c r="F29" s="165"/>
      <c r="G29" s="165"/>
      <c r="H29" s="165"/>
      <c r="I29" s="165"/>
      <c r="J29" s="165"/>
      <c r="K29" s="165"/>
      <c r="L29" s="165"/>
    </row>
    <row r="30" spans="2:12" x14ac:dyDescent="0.25">
      <c r="B30" s="4" t="s">
        <v>15</v>
      </c>
      <c r="D30" s="163"/>
      <c r="E30" s="165"/>
      <c r="F30" s="163"/>
      <c r="G30" s="165"/>
      <c r="H30" s="163"/>
      <c r="I30" s="165"/>
      <c r="J30" s="163"/>
      <c r="K30" s="165"/>
      <c r="L30" s="163"/>
    </row>
    <row r="31" spans="2:12" x14ac:dyDescent="0.25">
      <c r="D31" s="165"/>
      <c r="E31" s="165"/>
      <c r="F31" s="165"/>
      <c r="G31" s="165"/>
      <c r="H31" s="166"/>
      <c r="I31" s="165"/>
      <c r="J31" s="165"/>
      <c r="K31" s="165"/>
      <c r="L31" s="165"/>
    </row>
    <row r="32" spans="2:12" x14ac:dyDescent="0.25">
      <c r="B32" s="4" t="s">
        <v>16</v>
      </c>
      <c r="D32" s="163"/>
      <c r="E32" s="165"/>
      <c r="F32" s="163"/>
      <c r="G32" s="165"/>
      <c r="H32" s="163"/>
      <c r="I32" s="165"/>
      <c r="J32" s="163"/>
      <c r="K32" s="165"/>
      <c r="L32" s="163"/>
    </row>
    <row r="33" spans="2:12" x14ac:dyDescent="0.25">
      <c r="D33" s="165"/>
      <c r="E33" s="165"/>
      <c r="F33" s="165"/>
      <c r="G33" s="165"/>
      <c r="H33" s="165"/>
      <c r="I33" s="165"/>
      <c r="J33" s="165"/>
      <c r="K33" s="165"/>
      <c r="L33" s="165"/>
    </row>
    <row r="34" spans="2:12" x14ac:dyDescent="0.25">
      <c r="B34" s="4" t="s">
        <v>17</v>
      </c>
      <c r="D34" s="163"/>
      <c r="E34" s="165"/>
      <c r="F34" s="163"/>
      <c r="G34" s="165"/>
      <c r="H34" s="163"/>
      <c r="I34" s="165"/>
      <c r="J34" s="163"/>
      <c r="K34" s="165"/>
      <c r="L34" s="163"/>
    </row>
    <row r="35" spans="2:12" x14ac:dyDescent="0.25">
      <c r="D35" s="165"/>
      <c r="E35" s="165"/>
      <c r="F35" s="165"/>
      <c r="G35" s="165"/>
      <c r="H35" s="165"/>
      <c r="I35" s="165"/>
      <c r="J35" s="165"/>
      <c r="K35" s="165"/>
      <c r="L35" s="165"/>
    </row>
    <row r="36" spans="2:12" x14ac:dyDescent="0.25">
      <c r="B36" s="4" t="s">
        <v>18</v>
      </c>
      <c r="D36" s="163"/>
      <c r="E36" s="165"/>
      <c r="F36" s="163"/>
      <c r="G36" s="165"/>
      <c r="H36" s="163"/>
      <c r="I36" s="165"/>
      <c r="J36" s="163"/>
      <c r="K36" s="165"/>
      <c r="L36" s="163"/>
    </row>
    <row r="38" spans="2:12" x14ac:dyDescent="0.25">
      <c r="D38" s="95">
        <f>SUM(D24:D36)</f>
        <v>0</v>
      </c>
      <c r="J38" s="95">
        <f>SUM(J24:J36)</f>
        <v>0</v>
      </c>
      <c r="L38" s="95">
        <f>SUM(L24:L36)</f>
        <v>0</v>
      </c>
    </row>
  </sheetData>
  <sheetProtection sheet="1" objects="1" scenarios="1"/>
  <mergeCells count="1">
    <mergeCell ref="A1:N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K13" sqref="K13"/>
    </sheetView>
  </sheetViews>
  <sheetFormatPr defaultRowHeight="12.75" x14ac:dyDescent="0.2"/>
  <cols>
    <col min="1" max="1" width="3.7109375" style="2" customWidth="1"/>
    <col min="2" max="2" width="8.85546875" style="2" customWidth="1"/>
    <col min="3" max="4" width="7.7109375" style="2" customWidth="1"/>
    <col min="5" max="5" width="10.5703125" style="2" customWidth="1"/>
    <col min="6" max="6" width="7.7109375" style="2" customWidth="1"/>
    <col min="7" max="7" width="10.28515625" style="2" customWidth="1"/>
    <col min="8" max="8" width="9.85546875" style="2" customWidth="1"/>
    <col min="9" max="10" width="9.28515625" style="2" customWidth="1"/>
    <col min="11" max="11" width="9.140625" style="2"/>
    <col min="12" max="12" width="12.28515625" style="2" customWidth="1"/>
    <col min="13" max="16384" width="9.140625" style="2"/>
  </cols>
  <sheetData>
    <row r="1" spans="1:12" ht="20.25" x14ac:dyDescent="0.3">
      <c r="A1" s="207" t="s">
        <v>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13.5" thickBot="1" x14ac:dyDescent="0.25">
      <c r="G2" s="149" t="s">
        <v>311</v>
      </c>
    </row>
    <row r="3" spans="1:12" x14ac:dyDescent="0.2">
      <c r="B3" s="36"/>
      <c r="C3" s="208" t="s">
        <v>74</v>
      </c>
      <c r="D3" s="209"/>
      <c r="E3" s="210"/>
      <c r="F3" s="208" t="s">
        <v>75</v>
      </c>
      <c r="G3" s="209"/>
      <c r="H3" s="210"/>
      <c r="I3" s="211" t="s">
        <v>76</v>
      </c>
      <c r="J3" s="211"/>
      <c r="K3" s="209"/>
      <c r="L3" s="210"/>
    </row>
    <row r="4" spans="1:12" s="29" customFormat="1" ht="25.5" customHeight="1" x14ac:dyDescent="0.2">
      <c r="B4" s="37" t="s">
        <v>73</v>
      </c>
      <c r="C4" s="39" t="s">
        <v>72</v>
      </c>
      <c r="D4" s="31" t="s">
        <v>71</v>
      </c>
      <c r="E4" s="32" t="s">
        <v>70</v>
      </c>
      <c r="F4" s="39" t="s">
        <v>71</v>
      </c>
      <c r="G4" s="31" t="s">
        <v>70</v>
      </c>
      <c r="H4" s="32" t="s">
        <v>78</v>
      </c>
      <c r="I4" s="38" t="s">
        <v>79</v>
      </c>
      <c r="J4" s="38" t="s">
        <v>310</v>
      </c>
      <c r="K4" s="31" t="s">
        <v>77</v>
      </c>
      <c r="L4" s="32" t="s">
        <v>69</v>
      </c>
    </row>
    <row r="5" spans="1:12" ht="15" customHeight="1" x14ac:dyDescent="0.2">
      <c r="B5" s="184" t="s">
        <v>323</v>
      </c>
      <c r="C5" s="105" t="s">
        <v>290</v>
      </c>
      <c r="D5" s="106">
        <v>25</v>
      </c>
      <c r="E5" s="107">
        <v>39187</v>
      </c>
      <c r="F5" s="105">
        <v>24</v>
      </c>
      <c r="G5" s="108">
        <v>39286</v>
      </c>
      <c r="H5" s="170">
        <f>IF(G5&gt;E5,G5-E5,0)</f>
        <v>99</v>
      </c>
      <c r="I5" s="150">
        <f>H5*((F5+D5)/2)</f>
        <v>2425.5</v>
      </c>
      <c r="J5" s="150">
        <f>I5/30</f>
        <v>80.849999999999994</v>
      </c>
      <c r="K5" s="106"/>
      <c r="L5" s="151"/>
    </row>
    <row r="6" spans="1:12" ht="15" customHeight="1" x14ac:dyDescent="0.2">
      <c r="B6" s="169">
        <v>1</v>
      </c>
      <c r="C6" s="192" t="s">
        <v>327</v>
      </c>
      <c r="D6" s="99">
        <v>33</v>
      </c>
      <c r="E6" s="168">
        <v>39953</v>
      </c>
      <c r="F6" s="98">
        <v>33</v>
      </c>
      <c r="G6" s="187">
        <v>39984</v>
      </c>
      <c r="H6" s="185">
        <f>IF(G6&gt;E6,G6-E6,0)</f>
        <v>31</v>
      </c>
      <c r="I6" s="96">
        <f>H6*((F6+D6)/2)</f>
        <v>1023</v>
      </c>
      <c r="J6" s="186">
        <f>I6/30</f>
        <v>34.1</v>
      </c>
      <c r="K6" s="30">
        <v>50</v>
      </c>
      <c r="L6" s="33"/>
    </row>
    <row r="7" spans="1:12" ht="15" customHeight="1" x14ac:dyDescent="0.2">
      <c r="B7" s="97"/>
      <c r="C7" s="98" t="s">
        <v>328</v>
      </c>
      <c r="D7" s="99">
        <v>1</v>
      </c>
      <c r="E7" s="168">
        <v>39966</v>
      </c>
      <c r="F7" s="98">
        <v>1</v>
      </c>
      <c r="G7" s="152">
        <v>39984</v>
      </c>
      <c r="H7" s="185">
        <f t="shared" ref="H7:H43" si="0">IF(G7&gt;E7,G7-E7,0)</f>
        <v>18</v>
      </c>
      <c r="I7" s="96">
        <f t="shared" ref="I7:I43" si="1">H7*((F7+D7)/2)</f>
        <v>18</v>
      </c>
      <c r="J7" s="130">
        <f>I7/30</f>
        <v>0.6</v>
      </c>
      <c r="K7" s="30">
        <v>50</v>
      </c>
      <c r="L7" s="33"/>
    </row>
    <row r="8" spans="1:12" ht="15" customHeight="1" x14ac:dyDescent="0.2">
      <c r="B8" s="97">
        <v>2</v>
      </c>
      <c r="C8" s="98" t="s">
        <v>327</v>
      </c>
      <c r="D8" s="99">
        <v>33</v>
      </c>
      <c r="E8" s="168">
        <v>39984</v>
      </c>
      <c r="F8" s="98">
        <v>33</v>
      </c>
      <c r="G8" s="152">
        <v>40082</v>
      </c>
      <c r="H8" s="185">
        <f t="shared" si="0"/>
        <v>98</v>
      </c>
      <c r="I8" s="96">
        <f t="shared" si="1"/>
        <v>3234</v>
      </c>
      <c r="J8" s="96">
        <f t="shared" ref="J8:J43" si="2">I8/30</f>
        <v>107.8</v>
      </c>
      <c r="K8" s="30">
        <v>50</v>
      </c>
      <c r="L8" s="33"/>
    </row>
    <row r="9" spans="1:12" ht="15" customHeight="1" x14ac:dyDescent="0.2">
      <c r="B9" s="97"/>
      <c r="C9" s="98" t="s">
        <v>328</v>
      </c>
      <c r="D9" s="99">
        <v>1</v>
      </c>
      <c r="E9" s="168">
        <v>39984</v>
      </c>
      <c r="F9" s="98">
        <v>1</v>
      </c>
      <c r="G9" s="152">
        <v>40082</v>
      </c>
      <c r="H9" s="185">
        <f t="shared" si="0"/>
        <v>98</v>
      </c>
      <c r="I9" s="96">
        <f t="shared" si="1"/>
        <v>98</v>
      </c>
      <c r="J9" s="96">
        <f t="shared" si="2"/>
        <v>3.2666666666666666</v>
      </c>
      <c r="K9" s="30">
        <v>50</v>
      </c>
      <c r="L9" s="33"/>
    </row>
    <row r="10" spans="1:12" ht="15" customHeight="1" x14ac:dyDescent="0.2">
      <c r="B10" s="97">
        <v>3</v>
      </c>
      <c r="C10" s="98" t="s">
        <v>290</v>
      </c>
      <c r="D10" s="99">
        <v>33</v>
      </c>
      <c r="E10" s="168">
        <v>40082</v>
      </c>
      <c r="F10" s="98">
        <v>33</v>
      </c>
      <c r="G10" s="152">
        <v>40092</v>
      </c>
      <c r="H10" s="185">
        <f t="shared" si="0"/>
        <v>10</v>
      </c>
      <c r="I10" s="96">
        <f t="shared" si="1"/>
        <v>330</v>
      </c>
      <c r="J10" s="96">
        <f t="shared" si="2"/>
        <v>11</v>
      </c>
      <c r="K10" s="30">
        <v>50</v>
      </c>
      <c r="L10" s="33"/>
    </row>
    <row r="11" spans="1:12" ht="15" customHeight="1" x14ac:dyDescent="0.2">
      <c r="B11" s="97"/>
      <c r="C11" s="98" t="s">
        <v>328</v>
      </c>
      <c r="D11" s="99">
        <v>1</v>
      </c>
      <c r="E11" s="168">
        <v>40082</v>
      </c>
      <c r="F11" s="98">
        <v>1</v>
      </c>
      <c r="G11" s="152">
        <v>40148</v>
      </c>
      <c r="H11" s="185">
        <f t="shared" si="0"/>
        <v>66</v>
      </c>
      <c r="I11" s="96">
        <f t="shared" si="1"/>
        <v>66</v>
      </c>
      <c r="J11" s="96">
        <f t="shared" si="2"/>
        <v>2.2000000000000002</v>
      </c>
      <c r="K11" s="30">
        <v>50</v>
      </c>
      <c r="L11" s="33"/>
    </row>
    <row r="12" spans="1:12" ht="15" customHeight="1" x14ac:dyDescent="0.2">
      <c r="B12" s="97">
        <v>4</v>
      </c>
      <c r="C12" s="98" t="s">
        <v>290</v>
      </c>
      <c r="D12" s="99">
        <v>33</v>
      </c>
      <c r="E12" s="168">
        <v>40092</v>
      </c>
      <c r="F12" s="98">
        <v>33</v>
      </c>
      <c r="G12" s="152">
        <v>40148</v>
      </c>
      <c r="H12" s="185">
        <f t="shared" si="0"/>
        <v>56</v>
      </c>
      <c r="I12" s="96">
        <f t="shared" si="1"/>
        <v>1848</v>
      </c>
      <c r="J12" s="96">
        <f t="shared" si="2"/>
        <v>61.6</v>
      </c>
      <c r="K12" s="30">
        <v>50</v>
      </c>
      <c r="L12" s="33"/>
    </row>
    <row r="13" spans="1:12" ht="15" customHeight="1" x14ac:dyDescent="0.2">
      <c r="B13" s="97"/>
      <c r="C13" s="98"/>
      <c r="D13" s="99"/>
      <c r="E13" s="100"/>
      <c r="F13" s="98"/>
      <c r="G13" s="99"/>
      <c r="H13" s="185">
        <f t="shared" si="0"/>
        <v>0</v>
      </c>
      <c r="I13" s="96">
        <f t="shared" si="1"/>
        <v>0</v>
      </c>
      <c r="J13" s="96">
        <f t="shared" si="2"/>
        <v>0</v>
      </c>
      <c r="K13" s="30"/>
      <c r="L13" s="33"/>
    </row>
    <row r="14" spans="1:12" ht="15" customHeight="1" x14ac:dyDescent="0.2">
      <c r="B14" s="97"/>
      <c r="C14" s="98"/>
      <c r="D14" s="99"/>
      <c r="E14" s="100"/>
      <c r="F14" s="98"/>
      <c r="G14" s="99"/>
      <c r="H14" s="185">
        <f t="shared" si="0"/>
        <v>0</v>
      </c>
      <c r="I14" s="96">
        <f t="shared" si="1"/>
        <v>0</v>
      </c>
      <c r="J14" s="96">
        <f t="shared" si="2"/>
        <v>0</v>
      </c>
      <c r="K14" s="30"/>
      <c r="L14" s="33"/>
    </row>
    <row r="15" spans="1:12" ht="15" customHeight="1" x14ac:dyDescent="0.2">
      <c r="B15" s="97"/>
      <c r="C15" s="98"/>
      <c r="D15" s="99"/>
      <c r="E15" s="100"/>
      <c r="F15" s="98"/>
      <c r="G15" s="99"/>
      <c r="H15" s="185">
        <f t="shared" si="0"/>
        <v>0</v>
      </c>
      <c r="I15" s="96">
        <f t="shared" si="1"/>
        <v>0</v>
      </c>
      <c r="J15" s="96">
        <f t="shared" si="2"/>
        <v>0</v>
      </c>
      <c r="K15" s="30"/>
      <c r="L15" s="33"/>
    </row>
    <row r="16" spans="1:12" ht="15" customHeight="1" x14ac:dyDescent="0.2">
      <c r="B16" s="97"/>
      <c r="C16" s="98"/>
      <c r="D16" s="99"/>
      <c r="E16" s="100"/>
      <c r="F16" s="98"/>
      <c r="G16" s="99"/>
      <c r="H16" s="185">
        <f t="shared" si="0"/>
        <v>0</v>
      </c>
      <c r="I16" s="96">
        <f t="shared" si="1"/>
        <v>0</v>
      </c>
      <c r="J16" s="96">
        <f t="shared" si="2"/>
        <v>0</v>
      </c>
      <c r="K16" s="30"/>
      <c r="L16" s="33"/>
    </row>
    <row r="17" spans="2:12" ht="15" customHeight="1" x14ac:dyDescent="0.2">
      <c r="B17" s="97"/>
      <c r="C17" s="98"/>
      <c r="D17" s="99"/>
      <c r="E17" s="100"/>
      <c r="F17" s="98"/>
      <c r="G17" s="99"/>
      <c r="H17" s="185">
        <f t="shared" si="0"/>
        <v>0</v>
      </c>
      <c r="I17" s="96">
        <f t="shared" si="1"/>
        <v>0</v>
      </c>
      <c r="J17" s="96">
        <f t="shared" si="2"/>
        <v>0</v>
      </c>
      <c r="K17" s="30"/>
      <c r="L17" s="33"/>
    </row>
    <row r="18" spans="2:12" ht="15" customHeight="1" x14ac:dyDescent="0.2">
      <c r="B18" s="97"/>
      <c r="C18" s="98"/>
      <c r="D18" s="99"/>
      <c r="E18" s="100"/>
      <c r="F18" s="98"/>
      <c r="G18" s="99"/>
      <c r="H18" s="185">
        <f t="shared" si="0"/>
        <v>0</v>
      </c>
      <c r="I18" s="96">
        <f t="shared" si="1"/>
        <v>0</v>
      </c>
      <c r="J18" s="96">
        <f t="shared" si="2"/>
        <v>0</v>
      </c>
      <c r="K18" s="30"/>
      <c r="L18" s="33"/>
    </row>
    <row r="19" spans="2:12" ht="15" customHeight="1" x14ac:dyDescent="0.2">
      <c r="B19" s="97"/>
      <c r="C19" s="98"/>
      <c r="D19" s="99"/>
      <c r="E19" s="100"/>
      <c r="F19" s="98"/>
      <c r="G19" s="99"/>
      <c r="H19" s="185">
        <f t="shared" si="0"/>
        <v>0</v>
      </c>
      <c r="I19" s="96">
        <f t="shared" si="1"/>
        <v>0</v>
      </c>
      <c r="J19" s="96">
        <f t="shared" si="2"/>
        <v>0</v>
      </c>
      <c r="K19" s="30"/>
      <c r="L19" s="33"/>
    </row>
    <row r="20" spans="2:12" ht="15" customHeight="1" x14ac:dyDescent="0.2">
      <c r="B20" s="97"/>
      <c r="C20" s="98"/>
      <c r="D20" s="99"/>
      <c r="E20" s="100"/>
      <c r="F20" s="98"/>
      <c r="G20" s="99"/>
      <c r="H20" s="185">
        <f t="shared" si="0"/>
        <v>0</v>
      </c>
      <c r="I20" s="96">
        <f t="shared" si="1"/>
        <v>0</v>
      </c>
      <c r="J20" s="96">
        <f t="shared" si="2"/>
        <v>0</v>
      </c>
      <c r="K20" s="30"/>
      <c r="L20" s="33"/>
    </row>
    <row r="21" spans="2:12" ht="15" customHeight="1" x14ac:dyDescent="0.2">
      <c r="B21" s="97"/>
      <c r="C21" s="98"/>
      <c r="D21" s="99"/>
      <c r="E21" s="100"/>
      <c r="F21" s="98"/>
      <c r="G21" s="99"/>
      <c r="H21" s="185">
        <f t="shared" si="0"/>
        <v>0</v>
      </c>
      <c r="I21" s="96">
        <f t="shared" si="1"/>
        <v>0</v>
      </c>
      <c r="J21" s="96">
        <f t="shared" si="2"/>
        <v>0</v>
      </c>
      <c r="K21" s="30"/>
      <c r="L21" s="33"/>
    </row>
    <row r="22" spans="2:12" ht="15" customHeight="1" x14ac:dyDescent="0.2">
      <c r="B22" s="97"/>
      <c r="C22" s="98"/>
      <c r="D22" s="99"/>
      <c r="E22" s="100"/>
      <c r="F22" s="98"/>
      <c r="G22" s="99"/>
      <c r="H22" s="185">
        <f t="shared" si="0"/>
        <v>0</v>
      </c>
      <c r="I22" s="96">
        <f t="shared" si="1"/>
        <v>0</v>
      </c>
      <c r="J22" s="96">
        <f t="shared" si="2"/>
        <v>0</v>
      </c>
      <c r="K22" s="30"/>
      <c r="L22" s="33"/>
    </row>
    <row r="23" spans="2:12" ht="15" customHeight="1" x14ac:dyDescent="0.2">
      <c r="B23" s="97"/>
      <c r="C23" s="98"/>
      <c r="D23" s="99"/>
      <c r="E23" s="100"/>
      <c r="F23" s="98"/>
      <c r="G23" s="99"/>
      <c r="H23" s="185">
        <f t="shared" si="0"/>
        <v>0</v>
      </c>
      <c r="I23" s="96">
        <f t="shared" si="1"/>
        <v>0</v>
      </c>
      <c r="J23" s="96">
        <f t="shared" si="2"/>
        <v>0</v>
      </c>
      <c r="K23" s="30"/>
      <c r="L23" s="33"/>
    </row>
    <row r="24" spans="2:12" ht="15" customHeight="1" x14ac:dyDescent="0.2">
      <c r="B24" s="97"/>
      <c r="C24" s="98"/>
      <c r="D24" s="99"/>
      <c r="E24" s="100"/>
      <c r="F24" s="98"/>
      <c r="G24" s="99"/>
      <c r="H24" s="185">
        <f t="shared" si="0"/>
        <v>0</v>
      </c>
      <c r="I24" s="96">
        <f t="shared" si="1"/>
        <v>0</v>
      </c>
      <c r="J24" s="96">
        <f t="shared" si="2"/>
        <v>0</v>
      </c>
      <c r="K24" s="30"/>
      <c r="L24" s="33"/>
    </row>
    <row r="25" spans="2:12" ht="15" customHeight="1" x14ac:dyDescent="0.2">
      <c r="B25" s="97"/>
      <c r="C25" s="98"/>
      <c r="D25" s="99"/>
      <c r="E25" s="100"/>
      <c r="F25" s="98"/>
      <c r="G25" s="99"/>
      <c r="H25" s="185">
        <f t="shared" si="0"/>
        <v>0</v>
      </c>
      <c r="I25" s="96">
        <f t="shared" si="1"/>
        <v>0</v>
      </c>
      <c r="J25" s="96">
        <f t="shared" si="2"/>
        <v>0</v>
      </c>
      <c r="K25" s="30"/>
      <c r="L25" s="33"/>
    </row>
    <row r="26" spans="2:12" ht="15" customHeight="1" x14ac:dyDescent="0.2">
      <c r="B26" s="97"/>
      <c r="C26" s="98"/>
      <c r="D26" s="99"/>
      <c r="E26" s="100"/>
      <c r="F26" s="98"/>
      <c r="G26" s="99"/>
      <c r="H26" s="185">
        <f t="shared" si="0"/>
        <v>0</v>
      </c>
      <c r="I26" s="96">
        <f t="shared" si="1"/>
        <v>0</v>
      </c>
      <c r="J26" s="96">
        <f t="shared" si="2"/>
        <v>0</v>
      </c>
      <c r="K26" s="30"/>
      <c r="L26" s="33"/>
    </row>
    <row r="27" spans="2:12" ht="15" customHeight="1" x14ac:dyDescent="0.2">
      <c r="B27" s="97"/>
      <c r="C27" s="98"/>
      <c r="D27" s="99"/>
      <c r="E27" s="100"/>
      <c r="F27" s="98"/>
      <c r="G27" s="99"/>
      <c r="H27" s="185">
        <f t="shared" si="0"/>
        <v>0</v>
      </c>
      <c r="I27" s="96">
        <f t="shared" si="1"/>
        <v>0</v>
      </c>
      <c r="J27" s="96">
        <f t="shared" si="2"/>
        <v>0</v>
      </c>
      <c r="K27" s="30"/>
      <c r="L27" s="33"/>
    </row>
    <row r="28" spans="2:12" ht="15" customHeight="1" x14ac:dyDescent="0.2">
      <c r="B28" s="97"/>
      <c r="C28" s="98"/>
      <c r="D28" s="99"/>
      <c r="E28" s="100"/>
      <c r="F28" s="98"/>
      <c r="G28" s="99"/>
      <c r="H28" s="185">
        <f t="shared" si="0"/>
        <v>0</v>
      </c>
      <c r="I28" s="96">
        <f t="shared" si="1"/>
        <v>0</v>
      </c>
      <c r="J28" s="96">
        <f t="shared" si="2"/>
        <v>0</v>
      </c>
      <c r="K28" s="30"/>
      <c r="L28" s="33"/>
    </row>
    <row r="29" spans="2:12" ht="15" customHeight="1" x14ac:dyDescent="0.2">
      <c r="B29" s="97"/>
      <c r="C29" s="98"/>
      <c r="D29" s="99"/>
      <c r="E29" s="100"/>
      <c r="F29" s="98"/>
      <c r="G29" s="99"/>
      <c r="H29" s="185">
        <f t="shared" si="0"/>
        <v>0</v>
      </c>
      <c r="I29" s="96">
        <f t="shared" si="1"/>
        <v>0</v>
      </c>
      <c r="J29" s="96">
        <f t="shared" si="2"/>
        <v>0</v>
      </c>
      <c r="K29" s="30"/>
      <c r="L29" s="33"/>
    </row>
    <row r="30" spans="2:12" ht="15" customHeight="1" x14ac:dyDescent="0.2">
      <c r="B30" s="97"/>
      <c r="C30" s="98"/>
      <c r="D30" s="99"/>
      <c r="E30" s="100"/>
      <c r="F30" s="98"/>
      <c r="G30" s="99"/>
      <c r="H30" s="185">
        <f t="shared" si="0"/>
        <v>0</v>
      </c>
      <c r="I30" s="96">
        <f t="shared" si="1"/>
        <v>0</v>
      </c>
      <c r="J30" s="96">
        <f t="shared" si="2"/>
        <v>0</v>
      </c>
      <c r="K30" s="30"/>
      <c r="L30" s="33"/>
    </row>
    <row r="31" spans="2:12" ht="15" customHeight="1" x14ac:dyDescent="0.2">
      <c r="B31" s="97"/>
      <c r="C31" s="98"/>
      <c r="D31" s="99"/>
      <c r="E31" s="100"/>
      <c r="F31" s="98"/>
      <c r="G31" s="99"/>
      <c r="H31" s="185">
        <f t="shared" si="0"/>
        <v>0</v>
      </c>
      <c r="I31" s="96">
        <f t="shared" si="1"/>
        <v>0</v>
      </c>
      <c r="J31" s="96">
        <f t="shared" si="2"/>
        <v>0</v>
      </c>
      <c r="K31" s="30"/>
      <c r="L31" s="33"/>
    </row>
    <row r="32" spans="2:12" ht="15" customHeight="1" x14ac:dyDescent="0.2">
      <c r="B32" s="97"/>
      <c r="C32" s="98"/>
      <c r="D32" s="99"/>
      <c r="E32" s="100"/>
      <c r="F32" s="98"/>
      <c r="G32" s="99"/>
      <c r="H32" s="185">
        <f t="shared" si="0"/>
        <v>0</v>
      </c>
      <c r="I32" s="96">
        <f t="shared" si="1"/>
        <v>0</v>
      </c>
      <c r="J32" s="96">
        <f t="shared" si="2"/>
        <v>0</v>
      </c>
      <c r="K32" s="30"/>
      <c r="L32" s="33"/>
    </row>
    <row r="33" spans="2:12" ht="15" customHeight="1" x14ac:dyDescent="0.2">
      <c r="B33" s="97"/>
      <c r="C33" s="98"/>
      <c r="D33" s="99"/>
      <c r="E33" s="100"/>
      <c r="F33" s="98"/>
      <c r="G33" s="99"/>
      <c r="H33" s="185">
        <f t="shared" si="0"/>
        <v>0</v>
      </c>
      <c r="I33" s="96">
        <f t="shared" si="1"/>
        <v>0</v>
      </c>
      <c r="J33" s="96">
        <f t="shared" si="2"/>
        <v>0</v>
      </c>
      <c r="K33" s="30"/>
      <c r="L33" s="33"/>
    </row>
    <row r="34" spans="2:12" ht="15" customHeight="1" x14ac:dyDescent="0.2">
      <c r="B34" s="97"/>
      <c r="C34" s="98"/>
      <c r="D34" s="99"/>
      <c r="E34" s="100"/>
      <c r="F34" s="98"/>
      <c r="G34" s="99"/>
      <c r="H34" s="185">
        <f t="shared" si="0"/>
        <v>0</v>
      </c>
      <c r="I34" s="96">
        <f t="shared" si="1"/>
        <v>0</v>
      </c>
      <c r="J34" s="96">
        <f t="shared" si="2"/>
        <v>0</v>
      </c>
      <c r="K34" s="30"/>
      <c r="L34" s="33"/>
    </row>
    <row r="35" spans="2:12" ht="15" customHeight="1" x14ac:dyDescent="0.2">
      <c r="B35" s="97"/>
      <c r="C35" s="98"/>
      <c r="D35" s="99"/>
      <c r="E35" s="100"/>
      <c r="F35" s="98"/>
      <c r="G35" s="99"/>
      <c r="H35" s="185">
        <f t="shared" si="0"/>
        <v>0</v>
      </c>
      <c r="I35" s="96">
        <f t="shared" si="1"/>
        <v>0</v>
      </c>
      <c r="J35" s="96">
        <f t="shared" si="2"/>
        <v>0</v>
      </c>
      <c r="K35" s="30"/>
      <c r="L35" s="33"/>
    </row>
    <row r="36" spans="2:12" ht="15" customHeight="1" x14ac:dyDescent="0.2">
      <c r="B36" s="97"/>
      <c r="C36" s="98"/>
      <c r="D36" s="99"/>
      <c r="E36" s="100"/>
      <c r="F36" s="98"/>
      <c r="G36" s="99"/>
      <c r="H36" s="185">
        <f t="shared" si="0"/>
        <v>0</v>
      </c>
      <c r="I36" s="96">
        <f t="shared" si="1"/>
        <v>0</v>
      </c>
      <c r="J36" s="96">
        <f t="shared" si="2"/>
        <v>0</v>
      </c>
      <c r="K36" s="30"/>
      <c r="L36" s="33"/>
    </row>
    <row r="37" spans="2:12" ht="15" customHeight="1" x14ac:dyDescent="0.2">
      <c r="B37" s="97"/>
      <c r="C37" s="98"/>
      <c r="D37" s="99"/>
      <c r="E37" s="100"/>
      <c r="F37" s="98"/>
      <c r="G37" s="99"/>
      <c r="H37" s="185">
        <f t="shared" si="0"/>
        <v>0</v>
      </c>
      <c r="I37" s="96">
        <f t="shared" si="1"/>
        <v>0</v>
      </c>
      <c r="J37" s="96">
        <f t="shared" si="2"/>
        <v>0</v>
      </c>
      <c r="K37" s="30"/>
      <c r="L37" s="33"/>
    </row>
    <row r="38" spans="2:12" ht="15" customHeight="1" x14ac:dyDescent="0.2">
      <c r="B38" s="97"/>
      <c r="C38" s="98"/>
      <c r="D38" s="99"/>
      <c r="E38" s="100"/>
      <c r="F38" s="98"/>
      <c r="G38" s="99"/>
      <c r="H38" s="185">
        <f t="shared" si="0"/>
        <v>0</v>
      </c>
      <c r="I38" s="96">
        <f t="shared" si="1"/>
        <v>0</v>
      </c>
      <c r="J38" s="96">
        <f t="shared" si="2"/>
        <v>0</v>
      </c>
      <c r="K38" s="30"/>
      <c r="L38" s="33"/>
    </row>
    <row r="39" spans="2:12" ht="15" customHeight="1" x14ac:dyDescent="0.2">
      <c r="B39" s="97"/>
      <c r="C39" s="98"/>
      <c r="D39" s="99"/>
      <c r="E39" s="100"/>
      <c r="F39" s="98"/>
      <c r="G39" s="99"/>
      <c r="H39" s="185">
        <f t="shared" si="0"/>
        <v>0</v>
      </c>
      <c r="I39" s="96">
        <f t="shared" si="1"/>
        <v>0</v>
      </c>
      <c r="J39" s="96">
        <f t="shared" si="2"/>
        <v>0</v>
      </c>
      <c r="K39" s="30"/>
      <c r="L39" s="33"/>
    </row>
    <row r="40" spans="2:12" ht="15" customHeight="1" x14ac:dyDescent="0.2">
      <c r="B40" s="97"/>
      <c r="C40" s="98"/>
      <c r="D40" s="99"/>
      <c r="E40" s="100"/>
      <c r="F40" s="98"/>
      <c r="G40" s="99"/>
      <c r="H40" s="185">
        <f t="shared" si="0"/>
        <v>0</v>
      </c>
      <c r="I40" s="96">
        <f t="shared" si="1"/>
        <v>0</v>
      </c>
      <c r="J40" s="96">
        <f t="shared" si="2"/>
        <v>0</v>
      </c>
      <c r="K40" s="30"/>
      <c r="L40" s="33"/>
    </row>
    <row r="41" spans="2:12" ht="15" customHeight="1" x14ac:dyDescent="0.2">
      <c r="B41" s="97"/>
      <c r="C41" s="98"/>
      <c r="D41" s="99"/>
      <c r="E41" s="100"/>
      <c r="F41" s="98"/>
      <c r="G41" s="99"/>
      <c r="H41" s="185">
        <f t="shared" si="0"/>
        <v>0</v>
      </c>
      <c r="I41" s="96">
        <f t="shared" si="1"/>
        <v>0</v>
      </c>
      <c r="J41" s="96">
        <f t="shared" si="2"/>
        <v>0</v>
      </c>
      <c r="K41" s="30"/>
      <c r="L41" s="33"/>
    </row>
    <row r="42" spans="2:12" ht="15" customHeight="1" x14ac:dyDescent="0.2">
      <c r="B42" s="97"/>
      <c r="C42" s="98"/>
      <c r="D42" s="99"/>
      <c r="E42" s="100"/>
      <c r="F42" s="98"/>
      <c r="G42" s="99"/>
      <c r="H42" s="185">
        <f t="shared" si="0"/>
        <v>0</v>
      </c>
      <c r="I42" s="96">
        <f t="shared" si="1"/>
        <v>0</v>
      </c>
      <c r="J42" s="96">
        <f t="shared" si="2"/>
        <v>0</v>
      </c>
      <c r="K42" s="30"/>
      <c r="L42" s="33"/>
    </row>
    <row r="43" spans="2:12" ht="15" customHeight="1" thickBot="1" x14ac:dyDescent="0.25">
      <c r="B43" s="101"/>
      <c r="C43" s="102"/>
      <c r="D43" s="103"/>
      <c r="E43" s="104"/>
      <c r="F43" s="102"/>
      <c r="G43" s="103"/>
      <c r="H43" s="185">
        <f t="shared" si="0"/>
        <v>0</v>
      </c>
      <c r="I43" s="96">
        <f t="shared" si="1"/>
        <v>0</v>
      </c>
      <c r="J43" s="96">
        <f t="shared" si="2"/>
        <v>0</v>
      </c>
      <c r="K43" s="34"/>
      <c r="L43" s="35"/>
    </row>
    <row r="44" spans="2:12" ht="15" customHeight="1" x14ac:dyDescent="0.2"/>
    <row r="45" spans="2:12" ht="15" customHeight="1" x14ac:dyDescent="0.2"/>
    <row r="46" spans="2:12" ht="15" customHeight="1" x14ac:dyDescent="0.2"/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</sheetData>
  <mergeCells count="4">
    <mergeCell ref="A1:L1"/>
    <mergeCell ref="C3:E3"/>
    <mergeCell ref="F3:H3"/>
    <mergeCell ref="I3:L3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7" workbookViewId="0">
      <selection activeCell="H28" sqref="H28"/>
    </sheetView>
  </sheetViews>
  <sheetFormatPr defaultRowHeight="12.75" x14ac:dyDescent="0.2"/>
  <cols>
    <col min="1" max="1" width="2.7109375" customWidth="1"/>
    <col min="2" max="2" width="17.7109375" customWidth="1"/>
    <col min="3" max="3" width="2.7109375" customWidth="1"/>
    <col min="4" max="4" width="14.7109375" customWidth="1"/>
    <col min="5" max="5" width="2.7109375" customWidth="1"/>
    <col min="6" max="6" width="12.7109375" customWidth="1"/>
    <col min="7" max="7" width="4.42578125" customWidth="1"/>
    <col min="8" max="8" width="8.85546875" customWidth="1"/>
    <col min="9" max="9" width="2.7109375" customWidth="1"/>
  </cols>
  <sheetData>
    <row r="1" spans="1:9" ht="20.25" x14ac:dyDescent="0.3">
      <c r="A1" s="212" t="s">
        <v>80</v>
      </c>
      <c r="B1" s="212"/>
      <c r="C1" s="212"/>
      <c r="D1" s="212"/>
      <c r="E1" s="212"/>
      <c r="F1" s="212"/>
      <c r="G1" s="212"/>
      <c r="H1" s="212"/>
      <c r="I1" s="212"/>
    </row>
    <row r="3" spans="1:9" x14ac:dyDescent="0.2">
      <c r="D3" s="1" t="s">
        <v>81</v>
      </c>
      <c r="F3" s="1" t="s">
        <v>82</v>
      </c>
      <c r="H3" s="1" t="s">
        <v>71</v>
      </c>
    </row>
    <row r="4" spans="1:9" x14ac:dyDescent="0.2">
      <c r="B4" s="40"/>
      <c r="C4" s="41"/>
      <c r="D4" s="41"/>
      <c r="E4" s="41"/>
      <c r="F4" s="41"/>
      <c r="G4" s="41"/>
      <c r="H4" s="42"/>
    </row>
    <row r="5" spans="1:9" x14ac:dyDescent="0.2">
      <c r="B5" s="43" t="s">
        <v>45</v>
      </c>
      <c r="C5" s="44"/>
      <c r="D5" s="47"/>
      <c r="E5" s="44"/>
      <c r="F5" s="47"/>
      <c r="G5" s="44"/>
      <c r="H5" s="45"/>
    </row>
    <row r="6" spans="1:9" x14ac:dyDescent="0.2">
      <c r="B6" s="46" t="s">
        <v>83</v>
      </c>
      <c r="C6" s="44"/>
      <c r="D6" s="44"/>
      <c r="E6" s="44"/>
      <c r="F6" s="44"/>
      <c r="G6" s="44" t="s">
        <v>274</v>
      </c>
      <c r="H6" s="154">
        <f>'Cow Inventory'!O27</f>
        <v>34</v>
      </c>
    </row>
    <row r="7" spans="1:9" x14ac:dyDescent="0.2">
      <c r="B7" s="46"/>
      <c r="C7" s="44"/>
      <c r="D7" s="44"/>
      <c r="E7" s="44"/>
      <c r="F7" s="44"/>
      <c r="G7" s="44"/>
      <c r="H7" s="156"/>
    </row>
    <row r="8" spans="1:9" x14ac:dyDescent="0.2">
      <c r="B8" s="43" t="s">
        <v>84</v>
      </c>
      <c r="C8" s="44"/>
      <c r="D8" s="47"/>
      <c r="E8" s="44"/>
      <c r="F8" s="47"/>
      <c r="G8" s="44"/>
      <c r="H8" s="156"/>
    </row>
    <row r="9" spans="1:9" x14ac:dyDescent="0.2">
      <c r="B9" s="46" t="s">
        <v>85</v>
      </c>
      <c r="C9" s="44"/>
      <c r="D9" s="44"/>
      <c r="E9" s="44"/>
      <c r="F9" s="44"/>
      <c r="G9" s="44" t="s">
        <v>275</v>
      </c>
      <c r="H9" s="157">
        <v>32</v>
      </c>
    </row>
    <row r="10" spans="1:9" x14ac:dyDescent="0.2">
      <c r="B10" s="46" t="s">
        <v>86</v>
      </c>
      <c r="C10" s="44"/>
      <c r="D10" s="44"/>
      <c r="E10" s="44"/>
      <c r="F10" s="44"/>
      <c r="G10" s="44"/>
      <c r="H10" s="158">
        <v>2</v>
      </c>
    </row>
    <row r="11" spans="1:9" x14ac:dyDescent="0.2">
      <c r="B11" s="46"/>
      <c r="C11" s="44"/>
      <c r="D11" s="44"/>
      <c r="E11" s="44"/>
      <c r="F11" s="44"/>
      <c r="G11" s="44"/>
      <c r="H11" s="156"/>
    </row>
    <row r="12" spans="1:9" x14ac:dyDescent="0.2">
      <c r="B12" s="43" t="s">
        <v>87</v>
      </c>
      <c r="C12" s="44"/>
      <c r="D12" s="47"/>
      <c r="E12" s="44"/>
      <c r="F12" s="47"/>
      <c r="G12" s="44"/>
      <c r="H12" s="156"/>
    </row>
    <row r="13" spans="1:9" x14ac:dyDescent="0.2">
      <c r="B13" s="46" t="s">
        <v>88</v>
      </c>
      <c r="C13" s="44"/>
      <c r="D13" s="44"/>
      <c r="E13" s="44"/>
      <c r="F13" s="44"/>
      <c r="G13" s="90" t="s">
        <v>273</v>
      </c>
      <c r="H13" s="155">
        <f>H28</f>
        <v>30</v>
      </c>
    </row>
    <row r="14" spans="1:9" x14ac:dyDescent="0.2">
      <c r="B14" s="46"/>
      <c r="C14" s="44"/>
      <c r="D14" s="44"/>
      <c r="E14" s="44"/>
      <c r="F14" s="44"/>
      <c r="G14" s="44"/>
      <c r="H14" s="45"/>
    </row>
    <row r="15" spans="1:9" ht="12.75" customHeight="1" x14ac:dyDescent="0.2">
      <c r="A15" s="213" t="s">
        <v>292</v>
      </c>
      <c r="B15" s="43" t="s">
        <v>89</v>
      </c>
      <c r="C15" s="44"/>
      <c r="D15" s="44"/>
      <c r="E15" s="44"/>
      <c r="F15" s="44"/>
      <c r="G15" s="44"/>
      <c r="H15" s="44"/>
    </row>
    <row r="16" spans="1:9" x14ac:dyDescent="0.2">
      <c r="A16" s="214"/>
      <c r="B16" s="46" t="s">
        <v>90</v>
      </c>
      <c r="C16" s="44"/>
      <c r="D16" s="44"/>
      <c r="E16" s="44"/>
      <c r="F16" s="44"/>
      <c r="G16" s="44" t="s">
        <v>276</v>
      </c>
      <c r="H16" s="113">
        <f>'Calf Information'!D702</f>
        <v>30</v>
      </c>
    </row>
    <row r="17" spans="1:8" x14ac:dyDescent="0.2">
      <c r="A17" s="214"/>
      <c r="B17" s="46" t="s">
        <v>293</v>
      </c>
      <c r="C17" s="44"/>
      <c r="D17" s="44"/>
      <c r="E17" s="44"/>
      <c r="F17" s="44"/>
      <c r="G17" s="44"/>
      <c r="H17" s="159">
        <v>31</v>
      </c>
    </row>
    <row r="18" spans="1:8" x14ac:dyDescent="0.2">
      <c r="A18" s="214"/>
      <c r="B18" s="46" t="s">
        <v>294</v>
      </c>
      <c r="C18" s="44"/>
      <c r="D18" s="44"/>
      <c r="E18" s="44"/>
      <c r="F18" s="44"/>
      <c r="G18" s="44"/>
      <c r="H18" s="159">
        <v>0</v>
      </c>
    </row>
    <row r="19" spans="1:8" x14ac:dyDescent="0.2">
      <c r="A19" s="214"/>
      <c r="B19" s="46"/>
      <c r="C19" s="44"/>
      <c r="D19" s="44"/>
      <c r="E19" s="44"/>
      <c r="F19" s="44"/>
      <c r="G19" s="44"/>
      <c r="H19" s="45"/>
    </row>
    <row r="20" spans="1:8" x14ac:dyDescent="0.2">
      <c r="A20" s="214"/>
      <c r="B20" s="43" t="s">
        <v>45</v>
      </c>
      <c r="C20" s="44"/>
      <c r="D20" s="47"/>
      <c r="E20" s="44"/>
      <c r="F20" s="47"/>
      <c r="G20" s="44"/>
      <c r="H20" s="45"/>
    </row>
    <row r="21" spans="1:8" x14ac:dyDescent="0.2">
      <c r="A21" s="214"/>
      <c r="B21" s="46" t="s">
        <v>83</v>
      </c>
      <c r="C21" s="44"/>
      <c r="D21" s="44"/>
      <c r="E21" s="44"/>
      <c r="F21" s="44"/>
      <c r="G21" s="44"/>
      <c r="H21" s="160">
        <f>'Cow Inventory'!O27</f>
        <v>34</v>
      </c>
    </row>
    <row r="22" spans="1:8" x14ac:dyDescent="0.2">
      <c r="A22" s="214"/>
      <c r="B22" s="46"/>
      <c r="C22" s="44"/>
      <c r="D22" s="44"/>
      <c r="E22" s="44"/>
      <c r="F22" s="44"/>
      <c r="G22" s="44"/>
      <c r="H22" s="156"/>
    </row>
    <row r="23" spans="1:8" x14ac:dyDescent="0.2">
      <c r="A23" s="214"/>
      <c r="B23" s="43" t="s">
        <v>84</v>
      </c>
      <c r="C23" s="44"/>
      <c r="D23" s="47"/>
      <c r="E23" s="44"/>
      <c r="F23" s="47"/>
      <c r="G23" s="44"/>
      <c r="H23" s="156"/>
    </row>
    <row r="24" spans="1:8" x14ac:dyDescent="0.2">
      <c r="A24" s="214"/>
      <c r="B24" s="46" t="s">
        <v>85</v>
      </c>
      <c r="C24" s="44"/>
      <c r="D24" s="44"/>
      <c r="E24" s="44"/>
      <c r="F24" s="44"/>
      <c r="G24" s="44"/>
      <c r="H24" s="157">
        <v>32</v>
      </c>
    </row>
    <row r="25" spans="1:8" x14ac:dyDescent="0.2">
      <c r="A25" s="214"/>
      <c r="B25" s="46" t="s">
        <v>86</v>
      </c>
      <c r="C25" s="44"/>
      <c r="D25" s="44"/>
      <c r="E25" s="44"/>
      <c r="F25" s="44"/>
      <c r="G25" s="44"/>
      <c r="H25" s="159">
        <v>2</v>
      </c>
    </row>
    <row r="26" spans="1:8" x14ac:dyDescent="0.2">
      <c r="A26" s="214"/>
      <c r="B26" s="46"/>
      <c r="C26" s="44"/>
      <c r="D26" s="44"/>
      <c r="E26" s="44"/>
      <c r="F26" s="44"/>
      <c r="G26" s="44"/>
      <c r="H26" s="45"/>
    </row>
    <row r="27" spans="1:8" x14ac:dyDescent="0.2">
      <c r="A27" s="214"/>
      <c r="B27" s="43" t="s">
        <v>87</v>
      </c>
      <c r="C27" s="44"/>
      <c r="D27" s="47"/>
      <c r="E27" s="44"/>
      <c r="F27" s="47"/>
      <c r="G27" s="44"/>
      <c r="H27" s="45"/>
    </row>
    <row r="28" spans="1:8" x14ac:dyDescent="0.2">
      <c r="A28" s="214"/>
      <c r="B28" s="46" t="s">
        <v>88</v>
      </c>
      <c r="C28" s="44"/>
      <c r="D28" s="44"/>
      <c r="E28" s="44"/>
      <c r="F28" s="44"/>
      <c r="G28" s="44" t="s">
        <v>277</v>
      </c>
      <c r="H28" s="155">
        <f>'Calf Information'!H702</f>
        <v>30</v>
      </c>
    </row>
    <row r="29" spans="1:8" x14ac:dyDescent="0.2">
      <c r="A29" s="214"/>
      <c r="B29" s="46" t="s">
        <v>91</v>
      </c>
      <c r="C29" s="44"/>
      <c r="D29" s="44"/>
      <c r="E29" s="44"/>
      <c r="F29" s="44"/>
      <c r="G29" s="44"/>
      <c r="H29" s="159">
        <v>3</v>
      </c>
    </row>
    <row r="30" spans="1:8" x14ac:dyDescent="0.2">
      <c r="A30" s="214"/>
      <c r="B30" s="46" t="s">
        <v>92</v>
      </c>
      <c r="C30" s="44"/>
      <c r="D30" s="44"/>
      <c r="E30" s="44"/>
      <c r="F30" s="44"/>
      <c r="G30" s="44"/>
      <c r="H30" s="159">
        <v>14</v>
      </c>
    </row>
    <row r="31" spans="1:8" x14ac:dyDescent="0.2">
      <c r="A31" s="214"/>
      <c r="B31" s="46" t="s">
        <v>93</v>
      </c>
      <c r="C31" s="44"/>
      <c r="D31" s="44"/>
      <c r="E31" s="44"/>
      <c r="F31" s="44"/>
      <c r="G31" s="44"/>
      <c r="H31" s="159">
        <v>14</v>
      </c>
    </row>
    <row r="32" spans="1:8" x14ac:dyDescent="0.2">
      <c r="A32" s="214"/>
      <c r="B32" s="46"/>
      <c r="C32" s="44"/>
      <c r="D32" s="44"/>
      <c r="E32" s="44"/>
      <c r="F32" s="44"/>
      <c r="G32" s="44"/>
      <c r="H32" s="156"/>
    </row>
    <row r="33" spans="1:8" x14ac:dyDescent="0.2">
      <c r="A33" s="214"/>
      <c r="B33" s="46" t="s">
        <v>94</v>
      </c>
      <c r="C33" s="44"/>
      <c r="D33" s="44"/>
      <c r="E33" s="44"/>
      <c r="F33" s="44"/>
      <c r="G33" s="44" t="s">
        <v>278</v>
      </c>
      <c r="H33" s="157"/>
    </row>
    <row r="34" spans="1:8" x14ac:dyDescent="0.2">
      <c r="A34" s="214"/>
      <c r="B34" s="46" t="s">
        <v>95</v>
      </c>
      <c r="C34" s="44"/>
      <c r="D34" s="44"/>
      <c r="E34" s="44"/>
      <c r="F34" s="44"/>
      <c r="G34" s="44"/>
      <c r="H34" s="159">
        <v>511</v>
      </c>
    </row>
    <row r="35" spans="1:8" x14ac:dyDescent="0.2">
      <c r="A35" s="214"/>
      <c r="B35" s="46" t="s">
        <v>96</v>
      </c>
      <c r="C35" s="44"/>
      <c r="D35" s="44"/>
      <c r="E35" s="44"/>
      <c r="F35" s="44"/>
      <c r="G35" s="44"/>
      <c r="H35" s="159">
        <v>537</v>
      </c>
    </row>
    <row r="36" spans="1:8" x14ac:dyDescent="0.2">
      <c r="A36" s="214"/>
      <c r="B36" s="46" t="s">
        <v>97</v>
      </c>
      <c r="C36" s="44"/>
      <c r="D36" s="44"/>
      <c r="E36" s="44"/>
      <c r="F36" s="44"/>
      <c r="G36" s="44"/>
      <c r="H36" s="159">
        <v>625</v>
      </c>
    </row>
    <row r="37" spans="1:8" ht="3.75" customHeight="1" x14ac:dyDescent="0.2">
      <c r="A37" s="50"/>
      <c r="B37" s="47"/>
      <c r="C37" s="47"/>
      <c r="D37" s="47"/>
      <c r="E37" s="47"/>
      <c r="F37" s="47"/>
      <c r="G37" s="47"/>
      <c r="H37" s="48"/>
    </row>
    <row r="38" spans="1:8" ht="3.75" customHeight="1" thickBot="1" x14ac:dyDescent="0.25"/>
    <row r="39" spans="1:8" ht="3.75" customHeight="1" x14ac:dyDescent="0.2">
      <c r="B39" s="51"/>
      <c r="C39" s="52"/>
      <c r="D39" s="52"/>
      <c r="E39" s="52"/>
      <c r="F39" s="52"/>
      <c r="G39" s="52"/>
      <c r="H39" s="53"/>
    </row>
    <row r="40" spans="1:8" x14ac:dyDescent="0.2">
      <c r="B40" s="54" t="s">
        <v>98</v>
      </c>
      <c r="C40" s="44"/>
      <c r="D40" s="44"/>
      <c r="E40" s="44"/>
      <c r="F40" s="44"/>
      <c r="G40" s="44"/>
      <c r="H40" s="55"/>
    </row>
    <row r="41" spans="1:8" x14ac:dyDescent="0.2">
      <c r="B41" s="56" t="s">
        <v>99</v>
      </c>
      <c r="C41" s="44"/>
      <c r="D41" s="44"/>
      <c r="E41" s="44"/>
      <c r="F41" s="44"/>
      <c r="G41" s="44"/>
      <c r="H41" s="55"/>
    </row>
    <row r="42" spans="1:8" x14ac:dyDescent="0.2">
      <c r="B42" s="56"/>
      <c r="C42" s="44" t="s">
        <v>275</v>
      </c>
      <c r="D42" s="114">
        <f>H9</f>
        <v>32</v>
      </c>
      <c r="E42" s="57" t="s">
        <v>274</v>
      </c>
      <c r="F42" s="114">
        <f>H6</f>
        <v>34</v>
      </c>
      <c r="G42" s="57" t="s">
        <v>106</v>
      </c>
      <c r="H42" s="115">
        <f>D42/F42</f>
        <v>0.94117647058823528</v>
      </c>
    </row>
    <row r="43" spans="1:8" ht="6" customHeight="1" x14ac:dyDescent="0.2">
      <c r="B43" s="56"/>
      <c r="C43" s="44"/>
      <c r="D43" s="44"/>
      <c r="E43" s="44"/>
      <c r="F43" s="44"/>
      <c r="G43" s="44"/>
      <c r="H43" s="55"/>
    </row>
    <row r="44" spans="1:8" x14ac:dyDescent="0.2">
      <c r="B44" s="54" t="s">
        <v>100</v>
      </c>
      <c r="C44" s="44"/>
      <c r="D44" s="44"/>
      <c r="E44" s="44"/>
      <c r="F44" s="44"/>
      <c r="G44" s="44"/>
      <c r="H44" s="55"/>
    </row>
    <row r="45" spans="1:8" x14ac:dyDescent="0.2">
      <c r="B45" s="56" t="s">
        <v>101</v>
      </c>
      <c r="C45" s="44"/>
      <c r="D45" s="44"/>
      <c r="E45" s="44"/>
      <c r="F45" s="44"/>
      <c r="G45" s="44"/>
      <c r="H45" s="55"/>
    </row>
    <row r="46" spans="1:8" x14ac:dyDescent="0.2">
      <c r="B46" s="56"/>
      <c r="C46" s="44" t="s">
        <v>276</v>
      </c>
      <c r="D46" s="114">
        <f>H16</f>
        <v>30</v>
      </c>
      <c r="E46" s="57" t="s">
        <v>274</v>
      </c>
      <c r="F46" s="114">
        <f>H6</f>
        <v>34</v>
      </c>
      <c r="G46" s="57" t="s">
        <v>106</v>
      </c>
      <c r="H46" s="115">
        <f>D46/F46</f>
        <v>0.88235294117647056</v>
      </c>
    </row>
    <row r="47" spans="1:8" ht="6" customHeight="1" x14ac:dyDescent="0.2">
      <c r="B47" s="56"/>
      <c r="C47" s="44"/>
      <c r="D47" s="44"/>
      <c r="E47" s="57"/>
      <c r="F47" s="44"/>
      <c r="G47" s="57"/>
      <c r="H47" s="55"/>
    </row>
    <row r="48" spans="1:8" x14ac:dyDescent="0.2">
      <c r="B48" s="54" t="s">
        <v>102</v>
      </c>
      <c r="C48" s="44"/>
      <c r="D48" s="44"/>
      <c r="E48" s="44"/>
      <c r="F48" s="44"/>
      <c r="G48" s="44"/>
      <c r="H48" s="55"/>
    </row>
    <row r="49" spans="2:8" x14ac:dyDescent="0.2">
      <c r="B49" s="56" t="s">
        <v>103</v>
      </c>
      <c r="C49" s="44"/>
      <c r="D49" s="44"/>
      <c r="E49" s="44"/>
      <c r="F49" s="44"/>
      <c r="G49" s="44"/>
      <c r="H49" s="55"/>
    </row>
    <row r="50" spans="2:8" x14ac:dyDescent="0.2">
      <c r="B50" s="56"/>
      <c r="C50" s="44" t="s">
        <v>277</v>
      </c>
      <c r="D50" s="114">
        <f>H28</f>
        <v>30</v>
      </c>
      <c r="E50" s="57" t="s">
        <v>274</v>
      </c>
      <c r="F50" s="114">
        <f>H6</f>
        <v>34</v>
      </c>
      <c r="G50" s="91" t="s">
        <v>279</v>
      </c>
      <c r="H50" s="115">
        <f>D50/F50</f>
        <v>0.88235294117647056</v>
      </c>
    </row>
    <row r="51" spans="2:8" ht="6" customHeight="1" x14ac:dyDescent="0.2">
      <c r="B51" s="56"/>
      <c r="C51" s="44"/>
      <c r="D51" s="44"/>
      <c r="E51" s="57"/>
      <c r="F51" s="44"/>
      <c r="G51" s="57"/>
      <c r="H51" s="55"/>
    </row>
    <row r="52" spans="2:8" x14ac:dyDescent="0.2">
      <c r="B52" s="54" t="s">
        <v>104</v>
      </c>
      <c r="C52" s="44"/>
      <c r="D52" s="44"/>
      <c r="E52" s="44"/>
      <c r="F52" s="44"/>
      <c r="G52" s="44"/>
      <c r="H52" s="55"/>
    </row>
    <row r="53" spans="2:8" x14ac:dyDescent="0.2">
      <c r="B53" s="56" t="s">
        <v>105</v>
      </c>
      <c r="C53" s="44"/>
      <c r="D53" s="44"/>
      <c r="E53" s="44"/>
      <c r="F53" s="44"/>
      <c r="G53" s="44"/>
      <c r="H53" s="55"/>
    </row>
    <row r="54" spans="2:8" x14ac:dyDescent="0.2">
      <c r="B54" s="56"/>
      <c r="C54" s="44" t="s">
        <v>280</v>
      </c>
      <c r="D54" s="114">
        <f>H33</f>
        <v>0</v>
      </c>
      <c r="E54" s="57" t="s">
        <v>281</v>
      </c>
      <c r="F54" s="114">
        <f>H50</f>
        <v>0.88235294117647056</v>
      </c>
      <c r="G54" s="57" t="s">
        <v>106</v>
      </c>
      <c r="H54" s="116">
        <f>D54*F54</f>
        <v>0</v>
      </c>
    </row>
    <row r="55" spans="2:8" ht="3.75" customHeight="1" thickBot="1" x14ac:dyDescent="0.25">
      <c r="B55" s="58"/>
      <c r="C55" s="59"/>
      <c r="D55" s="59"/>
      <c r="E55" s="59"/>
      <c r="F55" s="59"/>
      <c r="G55" s="59"/>
      <c r="H55" s="60"/>
    </row>
    <row r="57" spans="2:8" x14ac:dyDescent="0.2">
      <c r="B57" s="74" t="s">
        <v>317</v>
      </c>
    </row>
    <row r="58" spans="2:8" x14ac:dyDescent="0.2">
      <c r="B58" s="74" t="s">
        <v>318</v>
      </c>
    </row>
    <row r="59" spans="2:8" x14ac:dyDescent="0.2">
      <c r="B59" s="74" t="s">
        <v>319</v>
      </c>
    </row>
  </sheetData>
  <sheetProtection sheet="1" objects="1" scenarios="1"/>
  <mergeCells count="2">
    <mergeCell ref="A1:I1"/>
    <mergeCell ref="A15:A3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03"/>
  <sheetViews>
    <sheetView workbookViewId="0">
      <pane ySplit="1185" topLeftCell="A4" activePane="bottomLeft"/>
      <selection pane="bottomLeft" activeCell="U24" sqref="U24"/>
    </sheetView>
  </sheetViews>
  <sheetFormatPr defaultRowHeight="12.75" x14ac:dyDescent="0.2"/>
  <cols>
    <col min="1" max="3" width="7.7109375" customWidth="1"/>
    <col min="4" max="4" width="10" bestFit="1" customWidth="1"/>
    <col min="6" max="6" width="4.7109375" customWidth="1"/>
    <col min="8" max="8" width="10.140625" bestFit="1" customWidth="1"/>
    <col min="9" max="9" width="9.28515625" bestFit="1" customWidth="1"/>
    <col min="10" max="10" width="10" bestFit="1" customWidth="1"/>
    <col min="11" max="11" width="15.5703125" customWidth="1"/>
    <col min="12" max="12" width="3.5703125" customWidth="1"/>
    <col min="13" max="13" width="10.42578125" customWidth="1"/>
    <col min="14" max="14" width="9.42578125" customWidth="1"/>
    <col min="15" max="15" width="4.85546875" customWidth="1"/>
    <col min="18" max="18" width="5.42578125" customWidth="1"/>
    <col min="21" max="21" width="3.5703125" customWidth="1"/>
    <col min="22" max="22" width="4.28515625" customWidth="1"/>
  </cols>
  <sheetData>
    <row r="1" spans="1:23" ht="20.25" x14ac:dyDescent="0.3">
      <c r="A1" s="212" t="s">
        <v>107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23" ht="13.5" thickBot="1" x14ac:dyDescent="0.25">
      <c r="M2" s="1" t="s">
        <v>296</v>
      </c>
    </row>
    <row r="3" spans="1:23" ht="13.5" thickBot="1" x14ac:dyDescent="0.25">
      <c r="A3" s="61" t="s">
        <v>108</v>
      </c>
      <c r="B3" s="62" t="s">
        <v>109</v>
      </c>
      <c r="C3" s="62" t="s">
        <v>110</v>
      </c>
      <c r="D3" s="62" t="s">
        <v>111</v>
      </c>
      <c r="E3" s="62" t="s">
        <v>112</v>
      </c>
      <c r="F3" s="62" t="s">
        <v>113</v>
      </c>
      <c r="G3" s="62" t="s">
        <v>114</v>
      </c>
      <c r="H3" s="62" t="s">
        <v>295</v>
      </c>
      <c r="I3" s="62" t="s">
        <v>115</v>
      </c>
      <c r="J3" s="62" t="s">
        <v>116</v>
      </c>
      <c r="K3" s="63" t="s">
        <v>146</v>
      </c>
      <c r="M3" s="128" t="s">
        <v>297</v>
      </c>
      <c r="O3" s="1" t="s">
        <v>147</v>
      </c>
      <c r="R3" s="1" t="s">
        <v>148</v>
      </c>
      <c r="V3" s="1" t="s">
        <v>144</v>
      </c>
    </row>
    <row r="4" spans="1:23" x14ac:dyDescent="0.2">
      <c r="A4" s="117">
        <v>631</v>
      </c>
      <c r="B4" s="118">
        <v>801</v>
      </c>
      <c r="C4" s="118" t="s">
        <v>117</v>
      </c>
      <c r="D4" s="129">
        <v>38791</v>
      </c>
      <c r="E4" s="118">
        <v>85</v>
      </c>
      <c r="F4" s="118" t="s">
        <v>118</v>
      </c>
      <c r="G4" s="118">
        <v>1</v>
      </c>
      <c r="H4" s="127">
        <v>39005</v>
      </c>
      <c r="I4" s="118">
        <v>550</v>
      </c>
      <c r="J4" s="118">
        <v>5</v>
      </c>
      <c r="K4" s="119" t="s">
        <v>119</v>
      </c>
      <c r="M4" s="130">
        <f>((I4-E4)/(H4-D4))*205+E4</f>
        <v>530.4439252336449</v>
      </c>
      <c r="O4">
        <v>0</v>
      </c>
      <c r="P4" t="s">
        <v>120</v>
      </c>
      <c r="R4">
        <v>1</v>
      </c>
      <c r="S4" t="s">
        <v>129</v>
      </c>
      <c r="V4">
        <v>1</v>
      </c>
      <c r="W4" t="s">
        <v>139</v>
      </c>
    </row>
    <row r="5" spans="1:23" x14ac:dyDescent="0.2">
      <c r="A5" s="98">
        <v>3183</v>
      </c>
      <c r="B5" s="99">
        <v>1022</v>
      </c>
      <c r="C5" s="183">
        <v>803</v>
      </c>
      <c r="D5" s="152">
        <v>40268</v>
      </c>
      <c r="E5" s="99">
        <v>85</v>
      </c>
      <c r="F5" s="193" t="s">
        <v>329</v>
      </c>
      <c r="G5" s="99">
        <v>1</v>
      </c>
      <c r="H5" s="152">
        <v>40452</v>
      </c>
      <c r="I5" s="99">
        <v>435</v>
      </c>
      <c r="J5" s="99">
        <v>6</v>
      </c>
      <c r="K5" s="99" t="s">
        <v>330</v>
      </c>
      <c r="M5" s="130">
        <f t="shared" ref="M5:M68" si="0">((I5-E5)/(H5-D5))*205+E5</f>
        <v>474.94565217391306</v>
      </c>
      <c r="O5">
        <v>1</v>
      </c>
      <c r="P5" t="s">
        <v>121</v>
      </c>
      <c r="R5">
        <v>2</v>
      </c>
      <c r="S5" t="s">
        <v>130</v>
      </c>
      <c r="V5">
        <v>2</v>
      </c>
      <c r="W5" t="s">
        <v>140</v>
      </c>
    </row>
    <row r="6" spans="1:23" x14ac:dyDescent="0.2">
      <c r="A6" s="167">
        <v>4306</v>
      </c>
      <c r="B6" s="183">
        <v>1018</v>
      </c>
      <c r="C6" s="183">
        <v>802</v>
      </c>
      <c r="D6" s="152">
        <v>40256</v>
      </c>
      <c r="E6" s="99">
        <v>80</v>
      </c>
      <c r="F6" s="193" t="s">
        <v>331</v>
      </c>
      <c r="G6" s="99">
        <v>1</v>
      </c>
      <c r="H6" s="152">
        <v>40452</v>
      </c>
      <c r="I6" s="99">
        <v>625</v>
      </c>
      <c r="J6" s="99">
        <v>5</v>
      </c>
      <c r="K6" s="99"/>
      <c r="M6" s="130">
        <f t="shared" si="0"/>
        <v>650.02551020408168</v>
      </c>
      <c r="O6">
        <v>2</v>
      </c>
      <c r="P6" t="s">
        <v>122</v>
      </c>
      <c r="R6">
        <v>3</v>
      </c>
      <c r="S6" t="s">
        <v>131</v>
      </c>
      <c r="V6">
        <v>3</v>
      </c>
      <c r="W6" t="s">
        <v>143</v>
      </c>
    </row>
    <row r="7" spans="1:23" x14ac:dyDescent="0.2">
      <c r="A7" s="98">
        <v>3706</v>
      </c>
      <c r="B7" s="99">
        <v>1023</v>
      </c>
      <c r="C7" s="99">
        <v>802</v>
      </c>
      <c r="D7" s="152">
        <v>40271</v>
      </c>
      <c r="E7" s="99">
        <v>72</v>
      </c>
      <c r="F7" s="99" t="s">
        <v>329</v>
      </c>
      <c r="G7" s="99">
        <v>1</v>
      </c>
      <c r="H7" s="152">
        <v>40452</v>
      </c>
      <c r="I7" s="99">
        <v>435</v>
      </c>
      <c r="J7" s="99">
        <v>5</v>
      </c>
      <c r="K7" s="99"/>
      <c r="M7" s="130">
        <f t="shared" si="0"/>
        <v>483.13259668508283</v>
      </c>
      <c r="O7">
        <v>3</v>
      </c>
      <c r="P7" t="s">
        <v>123</v>
      </c>
      <c r="R7">
        <v>4</v>
      </c>
      <c r="S7" t="s">
        <v>132</v>
      </c>
      <c r="V7">
        <v>4</v>
      </c>
      <c r="W7" t="s">
        <v>142</v>
      </c>
    </row>
    <row r="8" spans="1:23" x14ac:dyDescent="0.2">
      <c r="A8" s="98">
        <v>2306</v>
      </c>
      <c r="B8" s="99">
        <v>1016</v>
      </c>
      <c r="C8" s="99">
        <v>1642</v>
      </c>
      <c r="D8" s="152">
        <v>40251</v>
      </c>
      <c r="E8" s="99">
        <v>90</v>
      </c>
      <c r="F8" s="99" t="s">
        <v>331</v>
      </c>
      <c r="G8" s="99">
        <v>1</v>
      </c>
      <c r="H8" s="152">
        <v>40452</v>
      </c>
      <c r="I8" s="99">
        <v>595</v>
      </c>
      <c r="J8" s="99">
        <v>5</v>
      </c>
      <c r="K8" s="99"/>
      <c r="M8" s="130">
        <f t="shared" si="0"/>
        <v>605.04975124378109</v>
      </c>
      <c r="O8">
        <v>4</v>
      </c>
      <c r="P8" t="s">
        <v>124</v>
      </c>
      <c r="R8" s="1" t="s">
        <v>145</v>
      </c>
      <c r="V8">
        <v>5</v>
      </c>
      <c r="W8" t="s">
        <v>141</v>
      </c>
    </row>
    <row r="9" spans="1:23" x14ac:dyDescent="0.2">
      <c r="A9" s="98">
        <v>638</v>
      </c>
      <c r="B9" s="99">
        <v>1005</v>
      </c>
      <c r="C9" s="99">
        <v>1642</v>
      </c>
      <c r="D9" s="152">
        <v>40243</v>
      </c>
      <c r="E9" s="99">
        <v>80</v>
      </c>
      <c r="F9" s="99" t="s">
        <v>331</v>
      </c>
      <c r="G9" s="99">
        <v>1</v>
      </c>
      <c r="H9" s="152">
        <v>40452</v>
      </c>
      <c r="I9" s="99">
        <v>700</v>
      </c>
      <c r="J9" s="99">
        <v>6</v>
      </c>
      <c r="K9" s="99"/>
      <c r="M9" s="130">
        <f t="shared" si="0"/>
        <v>688.13397129186603</v>
      </c>
      <c r="O9">
        <v>5</v>
      </c>
      <c r="P9" t="s">
        <v>137</v>
      </c>
      <c r="R9">
        <v>1</v>
      </c>
      <c r="S9" t="s">
        <v>133</v>
      </c>
    </row>
    <row r="10" spans="1:23" x14ac:dyDescent="0.2">
      <c r="A10" s="98">
        <v>4207</v>
      </c>
      <c r="B10" s="99">
        <v>1021</v>
      </c>
      <c r="C10" s="99">
        <v>1523</v>
      </c>
      <c r="D10" s="152">
        <v>40246</v>
      </c>
      <c r="E10" s="99">
        <v>60</v>
      </c>
      <c r="F10" s="99" t="s">
        <v>329</v>
      </c>
      <c r="G10" s="99">
        <v>1</v>
      </c>
      <c r="H10" s="152">
        <v>40452</v>
      </c>
      <c r="I10" s="99">
        <v>545</v>
      </c>
      <c r="J10" s="99">
        <v>6</v>
      </c>
      <c r="K10" s="99"/>
      <c r="M10" s="130">
        <f t="shared" si="0"/>
        <v>542.64563106796118</v>
      </c>
      <c r="O10">
        <v>6</v>
      </c>
      <c r="P10" t="s">
        <v>125</v>
      </c>
      <c r="R10">
        <v>2</v>
      </c>
      <c r="S10" t="s">
        <v>138</v>
      </c>
      <c r="V10" s="1" t="s">
        <v>149</v>
      </c>
    </row>
    <row r="11" spans="1:23" x14ac:dyDescent="0.2">
      <c r="A11" s="98">
        <v>2107</v>
      </c>
      <c r="B11" s="99">
        <v>1030</v>
      </c>
      <c r="C11" s="99">
        <v>802</v>
      </c>
      <c r="D11" s="152">
        <v>40257</v>
      </c>
      <c r="E11" s="99">
        <v>82</v>
      </c>
      <c r="F11" s="99" t="s">
        <v>331</v>
      </c>
      <c r="G11" s="99">
        <v>1</v>
      </c>
      <c r="H11" s="152">
        <v>40452</v>
      </c>
      <c r="I11" s="99">
        <v>575</v>
      </c>
      <c r="J11" s="99">
        <v>5</v>
      </c>
      <c r="K11" s="99"/>
      <c r="M11" s="130">
        <f t="shared" si="0"/>
        <v>600.28205128205127</v>
      </c>
      <c r="O11">
        <v>7</v>
      </c>
      <c r="P11" t="s">
        <v>126</v>
      </c>
      <c r="R11">
        <v>3</v>
      </c>
      <c r="S11" t="s">
        <v>134</v>
      </c>
      <c r="V11" t="s">
        <v>152</v>
      </c>
    </row>
    <row r="12" spans="1:23" x14ac:dyDescent="0.2">
      <c r="A12" s="98">
        <v>701</v>
      </c>
      <c r="B12" s="99">
        <v>1024</v>
      </c>
      <c r="C12" s="99">
        <v>802</v>
      </c>
      <c r="D12" s="152">
        <v>40278</v>
      </c>
      <c r="E12" s="99">
        <v>60</v>
      </c>
      <c r="F12" s="99" t="s">
        <v>331</v>
      </c>
      <c r="G12" s="99">
        <v>1</v>
      </c>
      <c r="H12" s="152">
        <v>40452</v>
      </c>
      <c r="I12" s="99">
        <v>520</v>
      </c>
      <c r="J12" s="99">
        <v>5</v>
      </c>
      <c r="K12" s="99"/>
      <c r="M12" s="130">
        <f t="shared" si="0"/>
        <v>601.95402298850581</v>
      </c>
      <c r="O12">
        <v>8</v>
      </c>
      <c r="P12" t="s">
        <v>127</v>
      </c>
      <c r="R12">
        <v>4</v>
      </c>
      <c r="S12" t="s">
        <v>135</v>
      </c>
    </row>
    <row r="13" spans="1:23" x14ac:dyDescent="0.2">
      <c r="A13" s="98">
        <v>8242</v>
      </c>
      <c r="B13" s="99"/>
      <c r="C13" s="99"/>
      <c r="D13" s="152"/>
      <c r="E13" s="99"/>
      <c r="F13" s="99"/>
      <c r="G13" s="99"/>
      <c r="H13" s="152"/>
      <c r="I13" s="99"/>
      <c r="J13" s="99"/>
      <c r="K13" s="99"/>
      <c r="M13" s="130" t="e">
        <f t="shared" si="0"/>
        <v>#DIV/0!</v>
      </c>
      <c r="O13">
        <v>9</v>
      </c>
      <c r="P13" t="s">
        <v>128</v>
      </c>
      <c r="R13">
        <v>5</v>
      </c>
      <c r="S13" t="s">
        <v>136</v>
      </c>
    </row>
    <row r="14" spans="1:23" x14ac:dyDescent="0.2">
      <c r="A14" s="98">
        <v>4002</v>
      </c>
      <c r="B14" s="99">
        <v>1001</v>
      </c>
      <c r="C14" s="99">
        <v>802</v>
      </c>
      <c r="D14" s="152">
        <v>40234</v>
      </c>
      <c r="E14" s="99">
        <v>64</v>
      </c>
      <c r="F14" s="99" t="s">
        <v>329</v>
      </c>
      <c r="G14" s="99">
        <v>1</v>
      </c>
      <c r="H14" s="152">
        <v>40452</v>
      </c>
      <c r="I14" s="99">
        <v>585</v>
      </c>
      <c r="J14" s="99">
        <v>6</v>
      </c>
      <c r="K14" s="99"/>
      <c r="M14" s="130">
        <f t="shared" si="0"/>
        <v>553.93119266055055</v>
      </c>
    </row>
    <row r="15" spans="1:23" x14ac:dyDescent="0.2">
      <c r="A15" s="98">
        <v>4608</v>
      </c>
      <c r="B15" s="99">
        <v>1006</v>
      </c>
      <c r="C15" s="99">
        <v>802</v>
      </c>
      <c r="D15" s="152">
        <v>40244</v>
      </c>
      <c r="E15" s="99">
        <v>65</v>
      </c>
      <c r="F15" s="99" t="s">
        <v>331</v>
      </c>
      <c r="G15" s="99">
        <v>1</v>
      </c>
      <c r="H15" s="152">
        <v>40452</v>
      </c>
      <c r="I15" s="99">
        <v>670</v>
      </c>
      <c r="J15" s="99">
        <v>5</v>
      </c>
      <c r="K15" s="99"/>
      <c r="M15" s="130">
        <f t="shared" si="0"/>
        <v>661.27403846153845</v>
      </c>
    </row>
    <row r="16" spans="1:23" x14ac:dyDescent="0.2">
      <c r="A16" s="98">
        <v>2707</v>
      </c>
      <c r="B16" s="99">
        <v>1015</v>
      </c>
      <c r="C16" s="99">
        <v>802</v>
      </c>
      <c r="D16" s="152">
        <v>40251</v>
      </c>
      <c r="E16" s="99">
        <v>75</v>
      </c>
      <c r="F16" s="99" t="s">
        <v>329</v>
      </c>
      <c r="G16" s="99">
        <v>1</v>
      </c>
      <c r="H16" s="152">
        <v>40452</v>
      </c>
      <c r="I16" s="99">
        <v>510</v>
      </c>
      <c r="J16" s="99">
        <v>5</v>
      </c>
      <c r="K16" s="99"/>
      <c r="M16" s="130">
        <f t="shared" si="0"/>
        <v>518.65671641791039</v>
      </c>
    </row>
    <row r="17" spans="1:14" x14ac:dyDescent="0.2">
      <c r="A17" s="98">
        <v>4107</v>
      </c>
      <c r="B17" s="99">
        <v>1003</v>
      </c>
      <c r="C17" s="99">
        <v>802</v>
      </c>
      <c r="D17" s="152">
        <v>40241</v>
      </c>
      <c r="E17" s="99">
        <v>80</v>
      </c>
      <c r="F17" s="99" t="s">
        <v>331</v>
      </c>
      <c r="G17" s="99">
        <v>1</v>
      </c>
      <c r="H17" s="152">
        <v>40452</v>
      </c>
      <c r="I17" s="99">
        <v>675</v>
      </c>
      <c r="J17" s="99">
        <v>5</v>
      </c>
      <c r="K17" s="99"/>
      <c r="M17" s="130">
        <f t="shared" si="0"/>
        <v>658.08056872037912</v>
      </c>
    </row>
    <row r="18" spans="1:14" x14ac:dyDescent="0.2">
      <c r="A18" s="98">
        <v>1807</v>
      </c>
      <c r="B18" s="99">
        <v>1002</v>
      </c>
      <c r="C18" s="99">
        <v>802</v>
      </c>
      <c r="D18" s="152">
        <v>40235</v>
      </c>
      <c r="E18" s="99">
        <v>63</v>
      </c>
      <c r="F18" s="99" t="s">
        <v>331</v>
      </c>
      <c r="G18" s="99">
        <v>1</v>
      </c>
      <c r="H18" s="152">
        <v>40452</v>
      </c>
      <c r="I18" s="99">
        <v>585</v>
      </c>
      <c r="J18" s="99">
        <v>4</v>
      </c>
      <c r="K18" s="153"/>
      <c r="L18" s="46"/>
      <c r="M18" s="130">
        <f t="shared" si="0"/>
        <v>556.13364055299542</v>
      </c>
      <c r="N18" s="44"/>
    </row>
    <row r="19" spans="1:14" x14ac:dyDescent="0.2">
      <c r="A19" s="98">
        <v>2507</v>
      </c>
      <c r="B19" s="99">
        <v>1014</v>
      </c>
      <c r="C19" s="99">
        <v>802</v>
      </c>
      <c r="D19" s="152">
        <v>40249</v>
      </c>
      <c r="E19" s="99">
        <v>60</v>
      </c>
      <c r="F19" s="99" t="s">
        <v>331</v>
      </c>
      <c r="G19" s="99">
        <v>1</v>
      </c>
      <c r="H19" s="152">
        <v>40452</v>
      </c>
      <c r="I19" s="99">
        <v>655</v>
      </c>
      <c r="J19" s="99">
        <v>5</v>
      </c>
      <c r="K19" s="153"/>
      <c r="L19" s="46"/>
      <c r="M19" s="130">
        <f t="shared" si="0"/>
        <v>660.86206896551721</v>
      </c>
      <c r="N19" s="44"/>
    </row>
    <row r="20" spans="1:14" x14ac:dyDescent="0.2">
      <c r="A20" s="98">
        <v>42</v>
      </c>
      <c r="B20" s="99">
        <v>1004</v>
      </c>
      <c r="C20" s="99">
        <v>1574</v>
      </c>
      <c r="D20" s="152">
        <v>40242</v>
      </c>
      <c r="E20" s="99">
        <v>83</v>
      </c>
      <c r="F20" s="99" t="s">
        <v>331</v>
      </c>
      <c r="G20" s="99">
        <v>1</v>
      </c>
      <c r="H20" s="152">
        <v>40452</v>
      </c>
      <c r="I20" s="99">
        <v>715</v>
      </c>
      <c r="J20" s="99">
        <v>5</v>
      </c>
      <c r="K20" s="153" t="s">
        <v>334</v>
      </c>
      <c r="L20" s="46"/>
      <c r="M20" s="130">
        <f t="shared" si="0"/>
        <v>699.95238095238096</v>
      </c>
      <c r="N20" s="44"/>
    </row>
    <row r="21" spans="1:14" x14ac:dyDescent="0.2">
      <c r="A21" s="98">
        <v>64</v>
      </c>
      <c r="B21" s="99">
        <v>1064</v>
      </c>
      <c r="C21" s="99">
        <v>802</v>
      </c>
      <c r="D21" s="152">
        <v>40250</v>
      </c>
      <c r="E21" s="99"/>
      <c r="F21" s="99" t="s">
        <v>331</v>
      </c>
      <c r="G21" s="99">
        <v>1</v>
      </c>
      <c r="H21" s="152">
        <v>40452</v>
      </c>
      <c r="I21" s="99">
        <v>600</v>
      </c>
      <c r="J21" s="99">
        <v>6</v>
      </c>
      <c r="K21" s="153"/>
      <c r="L21" s="46"/>
      <c r="M21" s="130">
        <f t="shared" si="0"/>
        <v>608.91089108910887</v>
      </c>
      <c r="N21" s="44"/>
    </row>
    <row r="22" spans="1:14" x14ac:dyDescent="0.2">
      <c r="A22" s="98">
        <v>65</v>
      </c>
      <c r="B22" s="99">
        <v>1065</v>
      </c>
      <c r="C22" s="99">
        <v>802</v>
      </c>
      <c r="D22" s="152">
        <v>40253</v>
      </c>
      <c r="E22" s="99"/>
      <c r="F22" s="99" t="s">
        <v>329</v>
      </c>
      <c r="G22" s="99">
        <v>1</v>
      </c>
      <c r="H22" s="152">
        <v>40452</v>
      </c>
      <c r="I22" s="99"/>
      <c r="J22" s="99">
        <v>6</v>
      </c>
      <c r="K22" s="153"/>
      <c r="L22" s="46"/>
      <c r="M22" s="130">
        <f t="shared" si="0"/>
        <v>0</v>
      </c>
      <c r="N22" s="44"/>
    </row>
    <row r="23" spans="1:14" x14ac:dyDescent="0.2">
      <c r="A23" s="98">
        <v>742</v>
      </c>
      <c r="B23" s="99">
        <v>1074</v>
      </c>
      <c r="C23" s="99">
        <v>802</v>
      </c>
      <c r="D23" s="152">
        <v>40261</v>
      </c>
      <c r="E23" s="99"/>
      <c r="F23" s="99" t="s">
        <v>329</v>
      </c>
      <c r="G23" s="99">
        <v>1</v>
      </c>
      <c r="H23" s="152">
        <v>40452</v>
      </c>
      <c r="I23" s="99"/>
      <c r="J23" s="99">
        <v>5</v>
      </c>
      <c r="K23" s="153"/>
      <c r="L23" s="46"/>
      <c r="M23" s="130">
        <f t="shared" si="0"/>
        <v>0</v>
      </c>
      <c r="N23" s="44"/>
    </row>
    <row r="24" spans="1:14" x14ac:dyDescent="0.2">
      <c r="A24" s="98" t="s">
        <v>332</v>
      </c>
      <c r="B24" s="99">
        <v>1099</v>
      </c>
      <c r="C24" s="99" t="s">
        <v>333</v>
      </c>
      <c r="D24" s="152">
        <v>40249</v>
      </c>
      <c r="E24" s="99"/>
      <c r="F24" s="99" t="s">
        <v>329</v>
      </c>
      <c r="G24" s="99">
        <v>1</v>
      </c>
      <c r="H24" s="152">
        <v>40452</v>
      </c>
      <c r="I24" s="99"/>
      <c r="J24" s="99">
        <v>5</v>
      </c>
      <c r="K24" s="153" t="s">
        <v>333</v>
      </c>
      <c r="L24" s="46"/>
      <c r="M24" s="130">
        <f t="shared" si="0"/>
        <v>0</v>
      </c>
      <c r="N24" s="44"/>
    </row>
    <row r="25" spans="1:14" x14ac:dyDescent="0.2">
      <c r="A25" s="98">
        <v>801</v>
      </c>
      <c r="B25" s="99">
        <v>1007</v>
      </c>
      <c r="C25" s="99">
        <v>1574</v>
      </c>
      <c r="D25" s="152">
        <v>40244</v>
      </c>
      <c r="E25" s="99">
        <v>65</v>
      </c>
      <c r="F25" s="99" t="s">
        <v>329</v>
      </c>
      <c r="G25" s="99">
        <v>1</v>
      </c>
      <c r="H25" s="152">
        <v>40452</v>
      </c>
      <c r="I25" s="99"/>
      <c r="J25" s="99">
        <v>6</v>
      </c>
      <c r="K25" s="153"/>
      <c r="L25" s="46"/>
      <c r="M25" s="130">
        <f t="shared" si="0"/>
        <v>0.9375</v>
      </c>
      <c r="N25" s="44"/>
    </row>
    <row r="26" spans="1:14" x14ac:dyDescent="0.2">
      <c r="A26" s="98">
        <v>808</v>
      </c>
      <c r="B26" s="99">
        <v>1020</v>
      </c>
      <c r="C26" s="99">
        <v>803</v>
      </c>
      <c r="D26" s="152">
        <v>40261</v>
      </c>
      <c r="E26" s="99">
        <v>60</v>
      </c>
      <c r="F26" s="99" t="s">
        <v>329</v>
      </c>
      <c r="G26" s="99">
        <v>1</v>
      </c>
      <c r="H26" s="152">
        <v>40452</v>
      </c>
      <c r="I26" s="99">
        <v>454</v>
      </c>
      <c r="J26" s="99">
        <v>5</v>
      </c>
      <c r="K26" s="153"/>
      <c r="L26" s="46"/>
      <c r="M26" s="130">
        <f t="shared" si="0"/>
        <v>482.87958115183244</v>
      </c>
      <c r="N26" s="44"/>
    </row>
    <row r="27" spans="1:14" x14ac:dyDescent="0.2">
      <c r="A27" s="98">
        <v>810</v>
      </c>
      <c r="B27" s="99">
        <v>1021</v>
      </c>
      <c r="C27" s="99">
        <v>803</v>
      </c>
      <c r="D27" s="152">
        <v>40266</v>
      </c>
      <c r="E27" s="99">
        <v>80</v>
      </c>
      <c r="F27" s="99" t="s">
        <v>331</v>
      </c>
      <c r="G27" s="99">
        <v>1</v>
      </c>
      <c r="H27" s="152">
        <v>40452</v>
      </c>
      <c r="I27" s="99">
        <v>550</v>
      </c>
      <c r="J27" s="99">
        <v>5</v>
      </c>
      <c r="K27" s="153"/>
      <c r="L27" s="46"/>
      <c r="M27" s="130">
        <f t="shared" si="0"/>
        <v>598.01075268817203</v>
      </c>
      <c r="N27" s="44"/>
    </row>
    <row r="28" spans="1:14" x14ac:dyDescent="0.2">
      <c r="A28" s="98">
        <v>811</v>
      </c>
      <c r="B28" s="99">
        <v>1009</v>
      </c>
      <c r="C28" s="99">
        <v>803</v>
      </c>
      <c r="D28" s="152">
        <v>40245</v>
      </c>
      <c r="E28" s="99">
        <v>76</v>
      </c>
      <c r="F28" s="99" t="s">
        <v>331</v>
      </c>
      <c r="G28" s="99">
        <v>1</v>
      </c>
      <c r="H28" s="152">
        <v>40452</v>
      </c>
      <c r="I28" s="99">
        <v>490</v>
      </c>
      <c r="J28" s="99">
        <v>4</v>
      </c>
      <c r="K28" s="153"/>
      <c r="L28" s="46"/>
      <c r="M28" s="130">
        <f t="shared" si="0"/>
        <v>486</v>
      </c>
      <c r="N28" s="44"/>
    </row>
    <row r="29" spans="1:14" x14ac:dyDescent="0.2">
      <c r="A29" s="98">
        <v>812</v>
      </c>
      <c r="B29" s="99">
        <v>1025</v>
      </c>
      <c r="C29" s="99">
        <v>803</v>
      </c>
      <c r="D29" s="152">
        <v>40281</v>
      </c>
      <c r="E29" s="99">
        <v>80</v>
      </c>
      <c r="F29" s="99" t="s">
        <v>331</v>
      </c>
      <c r="G29" s="99">
        <v>1</v>
      </c>
      <c r="H29" s="152">
        <v>40452</v>
      </c>
      <c r="I29" s="99">
        <v>555</v>
      </c>
      <c r="J29" s="99">
        <v>5</v>
      </c>
      <c r="K29" s="153"/>
      <c r="L29" s="46"/>
      <c r="M29" s="130">
        <f t="shared" si="0"/>
        <v>649.44444444444446</v>
      </c>
      <c r="N29" s="44"/>
    </row>
    <row r="30" spans="1:14" x14ac:dyDescent="0.2">
      <c r="A30" s="98">
        <v>3408</v>
      </c>
      <c r="B30" s="99">
        <v>1008</v>
      </c>
      <c r="C30" s="99">
        <v>1574</v>
      </c>
      <c r="D30" s="152">
        <v>40244</v>
      </c>
      <c r="E30" s="99">
        <v>58</v>
      </c>
      <c r="F30" s="99" t="s">
        <v>331</v>
      </c>
      <c r="G30" s="99">
        <v>1</v>
      </c>
      <c r="H30" s="152">
        <v>40452</v>
      </c>
      <c r="I30" s="99">
        <v>525</v>
      </c>
      <c r="J30" s="99">
        <v>5</v>
      </c>
      <c r="K30" s="153"/>
      <c r="L30" s="46"/>
      <c r="M30" s="130">
        <f t="shared" si="0"/>
        <v>518.26442307692309</v>
      </c>
      <c r="N30" s="44"/>
    </row>
    <row r="31" spans="1:14" x14ac:dyDescent="0.2">
      <c r="A31" s="98">
        <v>86</v>
      </c>
      <c r="B31" s="99">
        <v>1086</v>
      </c>
      <c r="C31" s="99">
        <v>803</v>
      </c>
      <c r="D31" s="152">
        <v>40277</v>
      </c>
      <c r="E31" s="99"/>
      <c r="F31" s="99" t="s">
        <v>329</v>
      </c>
      <c r="G31" s="99">
        <v>1</v>
      </c>
      <c r="H31" s="152">
        <v>40452</v>
      </c>
      <c r="I31" s="99"/>
      <c r="J31" s="99">
        <v>5</v>
      </c>
      <c r="K31" s="153"/>
      <c r="L31" s="46"/>
      <c r="M31" s="130">
        <f t="shared" si="0"/>
        <v>0</v>
      </c>
      <c r="N31" s="44"/>
    </row>
    <row r="32" spans="1:14" x14ac:dyDescent="0.2">
      <c r="A32" s="98">
        <v>75</v>
      </c>
      <c r="B32" s="99">
        <v>1010</v>
      </c>
      <c r="C32" s="99">
        <v>1574</v>
      </c>
      <c r="D32" s="152">
        <v>40246</v>
      </c>
      <c r="E32" s="99">
        <v>85</v>
      </c>
      <c r="F32" s="99" t="s">
        <v>329</v>
      </c>
      <c r="G32" s="99">
        <v>1</v>
      </c>
      <c r="H32" s="152">
        <v>40452</v>
      </c>
      <c r="I32" s="99">
        <v>580</v>
      </c>
      <c r="J32" s="99">
        <v>5</v>
      </c>
      <c r="K32" s="153" t="s">
        <v>334</v>
      </c>
      <c r="L32" s="46"/>
      <c r="M32" s="130">
        <f t="shared" si="0"/>
        <v>577.59708737864071</v>
      </c>
      <c r="N32" s="44"/>
    </row>
    <row r="33" spans="1:14" x14ac:dyDescent="0.2">
      <c r="A33" s="98">
        <v>228</v>
      </c>
      <c r="B33" s="99">
        <v>1013</v>
      </c>
      <c r="C33" s="99">
        <v>1574</v>
      </c>
      <c r="D33" s="152">
        <v>40246</v>
      </c>
      <c r="E33" s="99">
        <v>85</v>
      </c>
      <c r="F33" s="99" t="s">
        <v>331</v>
      </c>
      <c r="G33" s="99">
        <v>1</v>
      </c>
      <c r="H33" s="152">
        <v>40452</v>
      </c>
      <c r="I33" s="99">
        <v>610</v>
      </c>
      <c r="J33" s="99">
        <v>5</v>
      </c>
      <c r="K33" s="153" t="s">
        <v>334</v>
      </c>
      <c r="L33" s="46"/>
      <c r="M33" s="130">
        <f t="shared" si="0"/>
        <v>607.45145631067965</v>
      </c>
      <c r="N33" s="44"/>
    </row>
    <row r="34" spans="1:14" x14ac:dyDescent="0.2">
      <c r="A34" s="98">
        <v>128</v>
      </c>
      <c r="B34" s="99">
        <v>1017</v>
      </c>
      <c r="C34" s="99">
        <v>5659</v>
      </c>
      <c r="D34" s="152">
        <v>40251</v>
      </c>
      <c r="E34" s="99">
        <v>90</v>
      </c>
      <c r="F34" s="99" t="s">
        <v>331</v>
      </c>
      <c r="G34" s="99">
        <v>1</v>
      </c>
      <c r="H34" s="152">
        <v>40452</v>
      </c>
      <c r="I34" s="99">
        <v>570</v>
      </c>
      <c r="J34" s="99">
        <v>5</v>
      </c>
      <c r="K34" s="153" t="s">
        <v>334</v>
      </c>
      <c r="L34" s="46"/>
      <c r="M34" s="130">
        <f t="shared" si="0"/>
        <v>579.55223880597009</v>
      </c>
      <c r="N34" s="44"/>
    </row>
    <row r="35" spans="1:14" x14ac:dyDescent="0.2">
      <c r="A35" s="98">
        <v>58</v>
      </c>
      <c r="B35" s="99">
        <v>1031</v>
      </c>
      <c r="C35" s="99">
        <v>5659</v>
      </c>
      <c r="D35" s="152">
        <v>40246</v>
      </c>
      <c r="E35" s="99">
        <v>75</v>
      </c>
      <c r="F35" s="99" t="s">
        <v>329</v>
      </c>
      <c r="G35" s="99">
        <v>1</v>
      </c>
      <c r="H35" s="152">
        <v>40452</v>
      </c>
      <c r="I35" s="99">
        <v>565</v>
      </c>
      <c r="J35" s="99">
        <v>5</v>
      </c>
      <c r="K35" s="153" t="s">
        <v>334</v>
      </c>
      <c r="L35" s="46"/>
      <c r="M35" s="130">
        <f t="shared" si="0"/>
        <v>562.62135922330094</v>
      </c>
      <c r="N35" s="44"/>
    </row>
    <row r="36" spans="1:14" x14ac:dyDescent="0.2">
      <c r="A36" s="98"/>
      <c r="B36" s="99"/>
      <c r="C36" s="99"/>
      <c r="D36" s="152"/>
      <c r="E36" s="99"/>
      <c r="F36" s="99"/>
      <c r="G36" s="99"/>
      <c r="H36" s="152"/>
      <c r="I36" s="99"/>
      <c r="J36" s="99"/>
      <c r="K36" s="153"/>
      <c r="L36" s="46"/>
      <c r="M36" s="130" t="e">
        <f t="shared" si="0"/>
        <v>#DIV/0!</v>
      </c>
      <c r="N36" s="44"/>
    </row>
    <row r="37" spans="1:14" x14ac:dyDescent="0.2">
      <c r="A37" s="98"/>
      <c r="B37" s="99"/>
      <c r="C37" s="99"/>
      <c r="D37" s="152"/>
      <c r="E37" s="99"/>
      <c r="F37" s="99"/>
      <c r="G37" s="99"/>
      <c r="H37" s="152"/>
      <c r="I37" s="99"/>
      <c r="J37" s="99"/>
      <c r="K37" s="153"/>
      <c r="L37" s="46"/>
      <c r="M37" s="130" t="e">
        <f t="shared" si="0"/>
        <v>#DIV/0!</v>
      </c>
      <c r="N37" s="44"/>
    </row>
    <row r="38" spans="1:14" x14ac:dyDescent="0.2">
      <c r="A38" s="98"/>
      <c r="B38" s="99"/>
      <c r="C38" s="99"/>
      <c r="D38" s="152"/>
      <c r="E38" s="99"/>
      <c r="F38" s="99"/>
      <c r="G38" s="99"/>
      <c r="H38" s="152"/>
      <c r="I38" s="99"/>
      <c r="J38" s="99"/>
      <c r="K38" s="153"/>
      <c r="L38" s="46"/>
      <c r="M38" s="130" t="e">
        <f t="shared" si="0"/>
        <v>#DIV/0!</v>
      </c>
      <c r="N38" s="44"/>
    </row>
    <row r="39" spans="1:14" x14ac:dyDescent="0.2">
      <c r="A39" s="99"/>
      <c r="B39" s="99"/>
      <c r="C39" s="99"/>
      <c r="D39" s="152"/>
      <c r="E39" s="99"/>
      <c r="F39" s="99"/>
      <c r="G39" s="99"/>
      <c r="H39" s="152"/>
      <c r="I39" s="99"/>
      <c r="J39" s="99"/>
      <c r="K39" s="153"/>
      <c r="L39" s="46"/>
      <c r="M39" s="130" t="e">
        <f t="shared" si="0"/>
        <v>#DIV/0!</v>
      </c>
      <c r="N39" s="44"/>
    </row>
    <row r="40" spans="1:14" x14ac:dyDescent="0.2">
      <c r="A40" s="99"/>
      <c r="B40" s="99"/>
      <c r="C40" s="99"/>
      <c r="D40" s="152"/>
      <c r="E40" s="99"/>
      <c r="F40" s="99"/>
      <c r="G40" s="99"/>
      <c r="H40" s="152"/>
      <c r="I40" s="99"/>
      <c r="J40" s="99"/>
      <c r="K40" s="153"/>
      <c r="L40" s="46"/>
      <c r="M40" s="130" t="e">
        <f t="shared" si="0"/>
        <v>#DIV/0!</v>
      </c>
      <c r="N40" s="44"/>
    </row>
    <row r="41" spans="1:14" ht="12.75" customHeight="1" x14ac:dyDescent="0.2">
      <c r="A41" s="99"/>
      <c r="B41" s="99"/>
      <c r="C41" s="99"/>
      <c r="D41" s="152"/>
      <c r="E41" s="99"/>
      <c r="F41" s="99"/>
      <c r="G41" s="99"/>
      <c r="H41" s="152"/>
      <c r="I41" s="99"/>
      <c r="J41" s="99"/>
      <c r="K41" s="153"/>
      <c r="L41" s="46"/>
      <c r="M41" s="130" t="e">
        <f t="shared" si="0"/>
        <v>#DIV/0!</v>
      </c>
      <c r="N41" s="44"/>
    </row>
    <row r="42" spans="1:14" x14ac:dyDescent="0.2">
      <c r="A42" s="99"/>
      <c r="B42" s="99"/>
      <c r="C42" s="99"/>
      <c r="D42" s="152"/>
      <c r="E42" s="99"/>
      <c r="F42" s="99"/>
      <c r="G42" s="99"/>
      <c r="H42" s="152"/>
      <c r="I42" s="99"/>
      <c r="J42" s="99"/>
      <c r="K42" s="153"/>
      <c r="L42" s="46"/>
      <c r="M42" s="130" t="e">
        <f t="shared" si="0"/>
        <v>#DIV/0!</v>
      </c>
      <c r="N42" s="44"/>
    </row>
    <row r="43" spans="1:14" x14ac:dyDescent="0.2">
      <c r="A43" s="99"/>
      <c r="B43" s="99"/>
      <c r="C43" s="99"/>
      <c r="D43" s="152"/>
      <c r="E43" s="99"/>
      <c r="F43" s="99"/>
      <c r="G43" s="99"/>
      <c r="H43" s="152"/>
      <c r="I43" s="99"/>
      <c r="J43" s="99"/>
      <c r="K43" s="153"/>
      <c r="L43" s="46"/>
      <c r="M43" s="130" t="e">
        <f t="shared" si="0"/>
        <v>#DIV/0!</v>
      </c>
      <c r="N43" s="44"/>
    </row>
    <row r="44" spans="1:14" x14ac:dyDescent="0.2">
      <c r="A44" s="99"/>
      <c r="B44" s="99"/>
      <c r="C44" s="99"/>
      <c r="D44" s="152"/>
      <c r="E44" s="99"/>
      <c r="F44" s="99"/>
      <c r="G44" s="99"/>
      <c r="H44" s="152"/>
      <c r="I44" s="99"/>
      <c r="J44" s="99"/>
      <c r="K44" s="153"/>
      <c r="L44" s="46"/>
      <c r="M44" s="130" t="e">
        <f t="shared" si="0"/>
        <v>#DIV/0!</v>
      </c>
      <c r="N44" s="44"/>
    </row>
    <row r="45" spans="1:14" x14ac:dyDescent="0.2">
      <c r="A45" s="99"/>
      <c r="B45" s="99"/>
      <c r="C45" s="99"/>
      <c r="D45" s="152"/>
      <c r="E45" s="99"/>
      <c r="F45" s="99"/>
      <c r="G45" s="99"/>
      <c r="H45" s="152"/>
      <c r="I45" s="99"/>
      <c r="J45" s="99"/>
      <c r="K45" s="153"/>
      <c r="L45" s="46"/>
      <c r="M45" s="130" t="e">
        <f t="shared" si="0"/>
        <v>#DIV/0!</v>
      </c>
      <c r="N45" s="44"/>
    </row>
    <row r="46" spans="1:14" x14ac:dyDescent="0.2">
      <c r="A46" s="99"/>
      <c r="B46" s="99"/>
      <c r="C46" s="99"/>
      <c r="D46" s="152"/>
      <c r="E46" s="99"/>
      <c r="F46" s="99"/>
      <c r="G46" s="99"/>
      <c r="H46" s="152"/>
      <c r="I46" s="99"/>
      <c r="J46" s="99"/>
      <c r="K46" s="153"/>
      <c r="L46" s="46"/>
      <c r="M46" s="130" t="e">
        <f t="shared" si="0"/>
        <v>#DIV/0!</v>
      </c>
      <c r="N46" s="44"/>
    </row>
    <row r="47" spans="1:14" x14ac:dyDescent="0.2">
      <c r="A47" s="99"/>
      <c r="B47" s="99"/>
      <c r="C47" s="99"/>
      <c r="D47" s="152"/>
      <c r="E47" s="99"/>
      <c r="F47" s="99"/>
      <c r="G47" s="99"/>
      <c r="H47" s="152"/>
      <c r="I47" s="99"/>
      <c r="J47" s="99"/>
      <c r="K47" s="153"/>
      <c r="L47" s="46"/>
      <c r="M47" s="130" t="e">
        <f t="shared" si="0"/>
        <v>#DIV/0!</v>
      </c>
      <c r="N47" s="44"/>
    </row>
    <row r="48" spans="1:14" x14ac:dyDescent="0.2">
      <c r="A48" s="99"/>
      <c r="B48" s="99"/>
      <c r="C48" s="99"/>
      <c r="D48" s="152"/>
      <c r="E48" s="99"/>
      <c r="F48" s="99"/>
      <c r="G48" s="99"/>
      <c r="H48" s="152"/>
      <c r="I48" s="99"/>
      <c r="J48" s="99"/>
      <c r="K48" s="153"/>
      <c r="L48" s="46"/>
      <c r="M48" s="130" t="e">
        <f t="shared" si="0"/>
        <v>#DIV/0!</v>
      </c>
      <c r="N48" s="44"/>
    </row>
    <row r="49" spans="1:14" x14ac:dyDescent="0.2">
      <c r="A49" s="99"/>
      <c r="B49" s="99"/>
      <c r="C49" s="99"/>
      <c r="D49" s="152"/>
      <c r="E49" s="99"/>
      <c r="F49" s="99"/>
      <c r="G49" s="99"/>
      <c r="H49" s="152"/>
      <c r="I49" s="99"/>
      <c r="J49" s="99"/>
      <c r="K49" s="153"/>
      <c r="L49" s="46"/>
      <c r="M49" s="130" t="e">
        <f t="shared" si="0"/>
        <v>#DIV/0!</v>
      </c>
      <c r="N49" s="44"/>
    </row>
    <row r="50" spans="1:14" x14ac:dyDescent="0.2">
      <c r="A50" s="99"/>
      <c r="B50" s="99"/>
      <c r="C50" s="99"/>
      <c r="D50" s="152"/>
      <c r="E50" s="99"/>
      <c r="F50" s="99"/>
      <c r="G50" s="99"/>
      <c r="H50" s="152"/>
      <c r="I50" s="99"/>
      <c r="J50" s="99"/>
      <c r="K50" s="153"/>
      <c r="L50" s="46"/>
      <c r="M50" s="130" t="e">
        <f t="shared" si="0"/>
        <v>#DIV/0!</v>
      </c>
      <c r="N50" s="44"/>
    </row>
    <row r="51" spans="1:14" x14ac:dyDescent="0.2">
      <c r="A51" s="99"/>
      <c r="B51" s="99"/>
      <c r="C51" s="99"/>
      <c r="D51" s="152"/>
      <c r="E51" s="99"/>
      <c r="F51" s="99"/>
      <c r="G51" s="99"/>
      <c r="H51" s="152"/>
      <c r="I51" s="99"/>
      <c r="J51" s="99"/>
      <c r="K51" s="153"/>
      <c r="L51" s="46"/>
      <c r="M51" s="130" t="e">
        <f t="shared" si="0"/>
        <v>#DIV/0!</v>
      </c>
      <c r="N51" s="44"/>
    </row>
    <row r="52" spans="1:14" x14ac:dyDescent="0.2">
      <c r="A52" s="99"/>
      <c r="B52" s="99"/>
      <c r="C52" s="99"/>
      <c r="D52" s="152"/>
      <c r="E52" s="99"/>
      <c r="F52" s="99"/>
      <c r="G52" s="99"/>
      <c r="H52" s="152"/>
      <c r="I52" s="99"/>
      <c r="J52" s="99"/>
      <c r="K52" s="153"/>
      <c r="L52" s="46"/>
      <c r="M52" s="130" t="e">
        <f t="shared" si="0"/>
        <v>#DIV/0!</v>
      </c>
      <c r="N52" s="44"/>
    </row>
    <row r="53" spans="1:14" x14ac:dyDescent="0.2">
      <c r="A53" s="99"/>
      <c r="B53" s="99"/>
      <c r="C53" s="99"/>
      <c r="D53" s="152"/>
      <c r="E53" s="99"/>
      <c r="F53" s="99"/>
      <c r="G53" s="99"/>
      <c r="H53" s="152"/>
      <c r="I53" s="99"/>
      <c r="J53" s="99"/>
      <c r="K53" s="153"/>
      <c r="L53" s="46"/>
      <c r="M53" s="130" t="e">
        <f t="shared" si="0"/>
        <v>#DIV/0!</v>
      </c>
      <c r="N53" s="44"/>
    </row>
    <row r="54" spans="1:14" x14ac:dyDescent="0.2">
      <c r="A54" s="99"/>
      <c r="B54" s="99"/>
      <c r="C54" s="99"/>
      <c r="D54" s="152"/>
      <c r="E54" s="99"/>
      <c r="F54" s="99"/>
      <c r="G54" s="99"/>
      <c r="H54" s="152"/>
      <c r="I54" s="99"/>
      <c r="J54" s="99"/>
      <c r="K54" s="153"/>
      <c r="L54" s="46"/>
      <c r="M54" s="130" t="e">
        <f t="shared" si="0"/>
        <v>#DIV/0!</v>
      </c>
      <c r="N54" s="44"/>
    </row>
    <row r="55" spans="1:14" x14ac:dyDescent="0.2">
      <c r="A55" s="99"/>
      <c r="B55" s="99"/>
      <c r="C55" s="99"/>
      <c r="D55" s="152"/>
      <c r="E55" s="99"/>
      <c r="F55" s="99"/>
      <c r="G55" s="99"/>
      <c r="H55" s="152"/>
      <c r="I55" s="99"/>
      <c r="J55" s="99"/>
      <c r="K55" s="153"/>
      <c r="L55" s="46"/>
      <c r="M55" s="130" t="e">
        <f t="shared" si="0"/>
        <v>#DIV/0!</v>
      </c>
      <c r="N55" s="44"/>
    </row>
    <row r="56" spans="1:14" x14ac:dyDescent="0.2">
      <c r="A56" s="99"/>
      <c r="B56" s="99"/>
      <c r="C56" s="99"/>
      <c r="D56" s="152"/>
      <c r="E56" s="99"/>
      <c r="F56" s="99"/>
      <c r="G56" s="99"/>
      <c r="H56" s="152"/>
      <c r="I56" s="99"/>
      <c r="J56" s="99"/>
      <c r="K56" s="153"/>
      <c r="L56" s="46"/>
      <c r="M56" s="130" t="e">
        <f t="shared" si="0"/>
        <v>#DIV/0!</v>
      </c>
      <c r="N56" s="44"/>
    </row>
    <row r="57" spans="1:14" x14ac:dyDescent="0.2">
      <c r="A57" s="99"/>
      <c r="B57" s="99"/>
      <c r="C57" s="99"/>
      <c r="D57" s="152"/>
      <c r="E57" s="99"/>
      <c r="F57" s="99"/>
      <c r="G57" s="99"/>
      <c r="H57" s="152"/>
      <c r="I57" s="99"/>
      <c r="J57" s="99"/>
      <c r="K57" s="153"/>
      <c r="L57" s="46"/>
      <c r="M57" s="130" t="e">
        <f t="shared" si="0"/>
        <v>#DIV/0!</v>
      </c>
      <c r="N57" s="44"/>
    </row>
    <row r="58" spans="1:14" x14ac:dyDescent="0.2">
      <c r="A58" s="99"/>
      <c r="B58" s="99"/>
      <c r="C58" s="99"/>
      <c r="D58" s="152"/>
      <c r="E58" s="99"/>
      <c r="F58" s="99"/>
      <c r="G58" s="99"/>
      <c r="H58" s="152"/>
      <c r="I58" s="99"/>
      <c r="J58" s="99"/>
      <c r="K58" s="153"/>
      <c r="L58" s="46"/>
      <c r="M58" s="130" t="e">
        <f t="shared" si="0"/>
        <v>#DIV/0!</v>
      </c>
      <c r="N58" s="44"/>
    </row>
    <row r="59" spans="1:14" x14ac:dyDescent="0.2">
      <c r="A59" s="99"/>
      <c r="B59" s="99"/>
      <c r="C59" s="99"/>
      <c r="D59" s="152"/>
      <c r="E59" s="99"/>
      <c r="F59" s="99"/>
      <c r="G59" s="99"/>
      <c r="H59" s="152"/>
      <c r="I59" s="99"/>
      <c r="J59" s="99"/>
      <c r="K59" s="153"/>
      <c r="L59" s="46"/>
      <c r="M59" s="130" t="e">
        <f t="shared" si="0"/>
        <v>#DIV/0!</v>
      </c>
      <c r="N59" s="44"/>
    </row>
    <row r="60" spans="1:14" x14ac:dyDescent="0.2">
      <c r="A60" s="99"/>
      <c r="B60" s="99"/>
      <c r="C60" s="99"/>
      <c r="D60" s="152"/>
      <c r="E60" s="99"/>
      <c r="F60" s="99"/>
      <c r="G60" s="99"/>
      <c r="H60" s="152"/>
      <c r="I60" s="99"/>
      <c r="J60" s="99"/>
      <c r="K60" s="153"/>
      <c r="L60" s="46"/>
      <c r="M60" s="130" t="e">
        <f t="shared" si="0"/>
        <v>#DIV/0!</v>
      </c>
      <c r="N60" s="44"/>
    </row>
    <row r="61" spans="1:14" x14ac:dyDescent="0.2">
      <c r="A61" s="99"/>
      <c r="B61" s="99"/>
      <c r="C61" s="99"/>
      <c r="D61" s="152"/>
      <c r="E61" s="99"/>
      <c r="F61" s="99"/>
      <c r="G61" s="99"/>
      <c r="H61" s="152"/>
      <c r="I61" s="99"/>
      <c r="J61" s="99"/>
      <c r="K61" s="153"/>
      <c r="L61" s="46"/>
      <c r="M61" s="130" t="e">
        <f t="shared" si="0"/>
        <v>#DIV/0!</v>
      </c>
      <c r="N61" s="44"/>
    </row>
    <row r="62" spans="1:14" x14ac:dyDescent="0.2">
      <c r="A62" s="99"/>
      <c r="B62" s="99"/>
      <c r="C62" s="99"/>
      <c r="D62" s="152"/>
      <c r="E62" s="99"/>
      <c r="F62" s="99"/>
      <c r="G62" s="99"/>
      <c r="H62" s="152"/>
      <c r="I62" s="99"/>
      <c r="J62" s="99"/>
      <c r="K62" s="153"/>
      <c r="L62" s="46"/>
      <c r="M62" s="130" t="e">
        <f t="shared" si="0"/>
        <v>#DIV/0!</v>
      </c>
      <c r="N62" s="44"/>
    </row>
    <row r="63" spans="1:14" x14ac:dyDescent="0.2">
      <c r="A63" s="99"/>
      <c r="B63" s="99"/>
      <c r="C63" s="99"/>
      <c r="D63" s="152"/>
      <c r="E63" s="99"/>
      <c r="F63" s="99"/>
      <c r="G63" s="99"/>
      <c r="H63" s="152"/>
      <c r="I63" s="99"/>
      <c r="J63" s="99"/>
      <c r="K63" s="153"/>
      <c r="L63" s="46"/>
      <c r="M63" s="130" t="e">
        <f t="shared" si="0"/>
        <v>#DIV/0!</v>
      </c>
      <c r="N63" s="44"/>
    </row>
    <row r="64" spans="1:14" x14ac:dyDescent="0.2">
      <c r="A64" s="99"/>
      <c r="B64" s="99"/>
      <c r="C64" s="99"/>
      <c r="D64" s="152"/>
      <c r="E64" s="99"/>
      <c r="F64" s="99"/>
      <c r="G64" s="99"/>
      <c r="H64" s="152"/>
      <c r="I64" s="99"/>
      <c r="J64" s="99"/>
      <c r="K64" s="153"/>
      <c r="L64" s="46"/>
      <c r="M64" s="130" t="e">
        <f t="shared" si="0"/>
        <v>#DIV/0!</v>
      </c>
      <c r="N64" s="44"/>
    </row>
    <row r="65" spans="1:14" x14ac:dyDescent="0.2">
      <c r="A65" s="99"/>
      <c r="B65" s="99"/>
      <c r="C65" s="99"/>
      <c r="D65" s="152"/>
      <c r="E65" s="99"/>
      <c r="F65" s="99"/>
      <c r="G65" s="99"/>
      <c r="H65" s="152"/>
      <c r="I65" s="99"/>
      <c r="J65" s="99"/>
      <c r="K65" s="153"/>
      <c r="L65" s="46"/>
      <c r="M65" s="130" t="e">
        <f t="shared" si="0"/>
        <v>#DIV/0!</v>
      </c>
      <c r="N65" s="44"/>
    </row>
    <row r="66" spans="1:14" x14ac:dyDescent="0.2">
      <c r="A66" s="99"/>
      <c r="B66" s="99"/>
      <c r="C66" s="99"/>
      <c r="D66" s="152"/>
      <c r="E66" s="99"/>
      <c r="F66" s="99"/>
      <c r="G66" s="99"/>
      <c r="H66" s="152"/>
      <c r="I66" s="99"/>
      <c r="J66" s="99"/>
      <c r="K66" s="153"/>
      <c r="L66" s="46"/>
      <c r="M66" s="130" t="e">
        <f t="shared" si="0"/>
        <v>#DIV/0!</v>
      </c>
      <c r="N66" s="44"/>
    </row>
    <row r="67" spans="1:14" x14ac:dyDescent="0.2">
      <c r="A67" s="99"/>
      <c r="B67" s="99"/>
      <c r="C67" s="99"/>
      <c r="D67" s="152"/>
      <c r="E67" s="99"/>
      <c r="F67" s="99"/>
      <c r="G67" s="99"/>
      <c r="H67" s="152"/>
      <c r="I67" s="99"/>
      <c r="J67" s="99"/>
      <c r="K67" s="153"/>
      <c r="L67" s="46"/>
      <c r="M67" s="130" t="e">
        <f t="shared" si="0"/>
        <v>#DIV/0!</v>
      </c>
      <c r="N67" s="44"/>
    </row>
    <row r="68" spans="1:14" x14ac:dyDescent="0.2">
      <c r="A68" s="99"/>
      <c r="B68" s="99"/>
      <c r="C68" s="99"/>
      <c r="D68" s="152"/>
      <c r="E68" s="99"/>
      <c r="F68" s="99"/>
      <c r="G68" s="99"/>
      <c r="H68" s="152"/>
      <c r="I68" s="99"/>
      <c r="J68" s="99"/>
      <c r="K68" s="153"/>
      <c r="L68" s="46"/>
      <c r="M68" s="130" t="e">
        <f t="shared" si="0"/>
        <v>#DIV/0!</v>
      </c>
      <c r="N68" s="44"/>
    </row>
    <row r="69" spans="1:14" x14ac:dyDescent="0.2">
      <c r="A69" s="99"/>
      <c r="B69" s="99"/>
      <c r="C69" s="99"/>
      <c r="D69" s="152"/>
      <c r="E69" s="99"/>
      <c r="F69" s="99"/>
      <c r="G69" s="99"/>
      <c r="H69" s="152"/>
      <c r="I69" s="99"/>
      <c r="J69" s="99"/>
      <c r="K69" s="153"/>
      <c r="L69" s="46"/>
      <c r="M69" s="130" t="e">
        <f t="shared" ref="M69:M132" si="1">((I69-E69)/(H69-D69))*205+E69</f>
        <v>#DIV/0!</v>
      </c>
      <c r="N69" s="44"/>
    </row>
    <row r="70" spans="1:14" x14ac:dyDescent="0.2">
      <c r="A70" s="99"/>
      <c r="B70" s="99"/>
      <c r="C70" s="99"/>
      <c r="D70" s="152"/>
      <c r="E70" s="99"/>
      <c r="F70" s="99"/>
      <c r="G70" s="99"/>
      <c r="H70" s="152"/>
      <c r="I70" s="99"/>
      <c r="J70" s="99"/>
      <c r="K70" s="153"/>
      <c r="L70" s="46"/>
      <c r="M70" s="130" t="e">
        <f t="shared" si="1"/>
        <v>#DIV/0!</v>
      </c>
      <c r="N70" s="44"/>
    </row>
    <row r="71" spans="1:14" x14ac:dyDescent="0.2">
      <c r="A71" s="99"/>
      <c r="B71" s="99"/>
      <c r="C71" s="99"/>
      <c r="D71" s="152"/>
      <c r="E71" s="99"/>
      <c r="F71" s="99"/>
      <c r="G71" s="99"/>
      <c r="H71" s="152"/>
      <c r="I71" s="99"/>
      <c r="J71" s="99"/>
      <c r="K71" s="153"/>
      <c r="L71" s="46"/>
      <c r="M71" s="130" t="e">
        <f t="shared" si="1"/>
        <v>#DIV/0!</v>
      </c>
      <c r="N71" s="44"/>
    </row>
    <row r="72" spans="1:14" x14ac:dyDescent="0.2">
      <c r="A72" s="99"/>
      <c r="B72" s="99"/>
      <c r="C72" s="99"/>
      <c r="D72" s="152"/>
      <c r="E72" s="99"/>
      <c r="F72" s="99"/>
      <c r="G72" s="99"/>
      <c r="H72" s="152"/>
      <c r="I72" s="99"/>
      <c r="J72" s="99"/>
      <c r="K72" s="153"/>
      <c r="L72" s="46"/>
      <c r="M72" s="130" t="e">
        <f t="shared" si="1"/>
        <v>#DIV/0!</v>
      </c>
      <c r="N72" s="44"/>
    </row>
    <row r="73" spans="1:14" x14ac:dyDescent="0.2">
      <c r="A73" s="99"/>
      <c r="B73" s="99"/>
      <c r="C73" s="99"/>
      <c r="D73" s="152"/>
      <c r="E73" s="99"/>
      <c r="F73" s="99"/>
      <c r="G73" s="99"/>
      <c r="H73" s="152"/>
      <c r="I73" s="99"/>
      <c r="J73" s="99"/>
      <c r="K73" s="153"/>
      <c r="L73" s="46"/>
      <c r="M73" s="130" t="e">
        <f t="shared" si="1"/>
        <v>#DIV/0!</v>
      </c>
      <c r="N73" s="44"/>
    </row>
    <row r="74" spans="1:14" x14ac:dyDescent="0.2">
      <c r="A74" s="99"/>
      <c r="B74" s="99"/>
      <c r="C74" s="99"/>
      <c r="D74" s="152"/>
      <c r="E74" s="99"/>
      <c r="F74" s="99"/>
      <c r="G74" s="99"/>
      <c r="H74" s="152"/>
      <c r="I74" s="99"/>
      <c r="J74" s="99"/>
      <c r="K74" s="153"/>
      <c r="L74" s="46"/>
      <c r="M74" s="130" t="e">
        <f t="shared" si="1"/>
        <v>#DIV/0!</v>
      </c>
      <c r="N74" s="44"/>
    </row>
    <row r="75" spans="1:14" x14ac:dyDescent="0.2">
      <c r="A75" s="99"/>
      <c r="B75" s="99"/>
      <c r="C75" s="99"/>
      <c r="D75" s="152"/>
      <c r="E75" s="99"/>
      <c r="F75" s="99"/>
      <c r="G75" s="99"/>
      <c r="H75" s="152"/>
      <c r="I75" s="99"/>
      <c r="J75" s="99"/>
      <c r="K75" s="153"/>
      <c r="L75" s="46"/>
      <c r="M75" s="130" t="e">
        <f t="shared" si="1"/>
        <v>#DIV/0!</v>
      </c>
      <c r="N75" s="44"/>
    </row>
    <row r="76" spans="1:14" x14ac:dyDescent="0.2">
      <c r="A76" s="99"/>
      <c r="B76" s="99"/>
      <c r="C76" s="99"/>
      <c r="D76" s="152"/>
      <c r="E76" s="99"/>
      <c r="F76" s="99"/>
      <c r="G76" s="99"/>
      <c r="H76" s="152"/>
      <c r="I76" s="99"/>
      <c r="J76" s="99"/>
      <c r="K76" s="153"/>
      <c r="L76" s="46"/>
      <c r="M76" s="130" t="e">
        <f t="shared" si="1"/>
        <v>#DIV/0!</v>
      </c>
      <c r="N76" s="44"/>
    </row>
    <row r="77" spans="1:14" x14ac:dyDescent="0.2">
      <c r="A77" s="99"/>
      <c r="B77" s="99"/>
      <c r="C77" s="99"/>
      <c r="D77" s="152"/>
      <c r="E77" s="99"/>
      <c r="F77" s="99"/>
      <c r="G77" s="99"/>
      <c r="H77" s="152"/>
      <c r="I77" s="99"/>
      <c r="J77" s="99"/>
      <c r="K77" s="153"/>
      <c r="L77" s="46"/>
      <c r="M77" s="130" t="e">
        <f t="shared" si="1"/>
        <v>#DIV/0!</v>
      </c>
      <c r="N77" s="44"/>
    </row>
    <row r="78" spans="1:14" x14ac:dyDescent="0.2">
      <c r="A78" s="99"/>
      <c r="B78" s="99"/>
      <c r="C78" s="99"/>
      <c r="D78" s="152"/>
      <c r="E78" s="99"/>
      <c r="F78" s="99"/>
      <c r="G78" s="99"/>
      <c r="H78" s="152"/>
      <c r="I78" s="99"/>
      <c r="J78" s="99"/>
      <c r="K78" s="153"/>
      <c r="L78" s="46"/>
      <c r="M78" s="130" t="e">
        <f t="shared" si="1"/>
        <v>#DIV/0!</v>
      </c>
      <c r="N78" s="44"/>
    </row>
    <row r="79" spans="1:14" x14ac:dyDescent="0.2">
      <c r="A79" s="99"/>
      <c r="B79" s="99"/>
      <c r="C79" s="99"/>
      <c r="D79" s="152"/>
      <c r="E79" s="99"/>
      <c r="F79" s="99"/>
      <c r="G79" s="99"/>
      <c r="H79" s="152"/>
      <c r="I79" s="99"/>
      <c r="J79" s="99"/>
      <c r="K79" s="153"/>
      <c r="L79" s="46"/>
      <c r="M79" s="130" t="e">
        <f t="shared" si="1"/>
        <v>#DIV/0!</v>
      </c>
      <c r="N79" s="44"/>
    </row>
    <row r="80" spans="1:14" x14ac:dyDescent="0.2">
      <c r="A80" s="99"/>
      <c r="B80" s="99"/>
      <c r="C80" s="99"/>
      <c r="D80" s="152"/>
      <c r="E80" s="99"/>
      <c r="F80" s="99"/>
      <c r="G80" s="99"/>
      <c r="H80" s="152"/>
      <c r="I80" s="99"/>
      <c r="J80" s="99"/>
      <c r="K80" s="153"/>
      <c r="L80" s="46"/>
      <c r="M80" s="130" t="e">
        <f t="shared" si="1"/>
        <v>#DIV/0!</v>
      </c>
      <c r="N80" s="44"/>
    </row>
    <row r="81" spans="1:14" x14ac:dyDescent="0.2">
      <c r="A81" s="99"/>
      <c r="B81" s="99"/>
      <c r="C81" s="99"/>
      <c r="D81" s="152"/>
      <c r="E81" s="99"/>
      <c r="F81" s="99"/>
      <c r="G81" s="99"/>
      <c r="H81" s="152"/>
      <c r="I81" s="99"/>
      <c r="J81" s="99"/>
      <c r="K81" s="153"/>
      <c r="L81" s="46"/>
      <c r="M81" s="130" t="e">
        <f t="shared" si="1"/>
        <v>#DIV/0!</v>
      </c>
      <c r="N81" s="44"/>
    </row>
    <row r="82" spans="1:14" x14ac:dyDescent="0.2">
      <c r="A82" s="99"/>
      <c r="B82" s="99"/>
      <c r="C82" s="99"/>
      <c r="D82" s="152"/>
      <c r="E82" s="99"/>
      <c r="F82" s="99"/>
      <c r="G82" s="99"/>
      <c r="H82" s="152"/>
      <c r="I82" s="99"/>
      <c r="J82" s="99"/>
      <c r="K82" s="153"/>
      <c r="L82" s="46"/>
      <c r="M82" s="130" t="e">
        <f t="shared" si="1"/>
        <v>#DIV/0!</v>
      </c>
      <c r="N82" s="44"/>
    </row>
    <row r="83" spans="1:14" x14ac:dyDescent="0.2">
      <c r="A83" s="99"/>
      <c r="B83" s="99"/>
      <c r="C83" s="99"/>
      <c r="D83" s="152"/>
      <c r="E83" s="99"/>
      <c r="F83" s="99"/>
      <c r="G83" s="99"/>
      <c r="H83" s="152"/>
      <c r="I83" s="99"/>
      <c r="J83" s="99"/>
      <c r="K83" s="153"/>
      <c r="L83" s="46"/>
      <c r="M83" s="130" t="e">
        <f t="shared" si="1"/>
        <v>#DIV/0!</v>
      </c>
      <c r="N83" s="44"/>
    </row>
    <row r="84" spans="1:14" x14ac:dyDescent="0.2">
      <c r="A84" s="99"/>
      <c r="B84" s="99"/>
      <c r="C84" s="99"/>
      <c r="D84" s="152"/>
      <c r="E84" s="99"/>
      <c r="F84" s="99"/>
      <c r="G84" s="99"/>
      <c r="H84" s="152"/>
      <c r="I84" s="99"/>
      <c r="J84" s="99"/>
      <c r="K84" s="153"/>
      <c r="L84" s="46"/>
      <c r="M84" s="130" t="e">
        <f t="shared" si="1"/>
        <v>#DIV/0!</v>
      </c>
      <c r="N84" s="44"/>
    </row>
    <row r="85" spans="1:14" x14ac:dyDescent="0.2">
      <c r="A85" s="99"/>
      <c r="B85" s="99"/>
      <c r="C85" s="99"/>
      <c r="D85" s="152"/>
      <c r="E85" s="99"/>
      <c r="F85" s="99"/>
      <c r="G85" s="99"/>
      <c r="H85" s="152"/>
      <c r="I85" s="99"/>
      <c r="J85" s="99"/>
      <c r="K85" s="153"/>
      <c r="L85" s="46"/>
      <c r="M85" s="130" t="e">
        <f t="shared" si="1"/>
        <v>#DIV/0!</v>
      </c>
      <c r="N85" s="44"/>
    </row>
    <row r="86" spans="1:14" x14ac:dyDescent="0.2">
      <c r="A86" s="99"/>
      <c r="B86" s="99"/>
      <c r="C86" s="99"/>
      <c r="D86" s="152"/>
      <c r="E86" s="99"/>
      <c r="F86" s="99"/>
      <c r="G86" s="99"/>
      <c r="H86" s="152"/>
      <c r="I86" s="99"/>
      <c r="J86" s="99"/>
      <c r="K86" s="153"/>
      <c r="L86" s="46"/>
      <c r="M86" s="130" t="e">
        <f t="shared" si="1"/>
        <v>#DIV/0!</v>
      </c>
      <c r="N86" s="44"/>
    </row>
    <row r="87" spans="1:14" x14ac:dyDescent="0.2">
      <c r="A87" s="99"/>
      <c r="B87" s="99"/>
      <c r="C87" s="99"/>
      <c r="D87" s="152"/>
      <c r="E87" s="99"/>
      <c r="F87" s="99"/>
      <c r="G87" s="99"/>
      <c r="H87" s="152"/>
      <c r="I87" s="99"/>
      <c r="J87" s="99"/>
      <c r="K87" s="153"/>
      <c r="L87" s="46"/>
      <c r="M87" s="130" t="e">
        <f t="shared" si="1"/>
        <v>#DIV/0!</v>
      </c>
      <c r="N87" s="44"/>
    </row>
    <row r="88" spans="1:14" x14ac:dyDescent="0.2">
      <c r="A88" s="99"/>
      <c r="B88" s="99"/>
      <c r="C88" s="99"/>
      <c r="D88" s="152"/>
      <c r="E88" s="99"/>
      <c r="F88" s="99"/>
      <c r="G88" s="99"/>
      <c r="H88" s="152"/>
      <c r="I88" s="99"/>
      <c r="J88" s="99"/>
      <c r="K88" s="153"/>
      <c r="L88" s="46"/>
      <c r="M88" s="130" t="e">
        <f t="shared" si="1"/>
        <v>#DIV/0!</v>
      </c>
      <c r="N88" s="44"/>
    </row>
    <row r="89" spans="1:14" x14ac:dyDescent="0.2">
      <c r="A89" s="99"/>
      <c r="B89" s="99"/>
      <c r="C89" s="99"/>
      <c r="D89" s="152"/>
      <c r="E89" s="99"/>
      <c r="F89" s="99"/>
      <c r="G89" s="99"/>
      <c r="H89" s="152"/>
      <c r="I89" s="99"/>
      <c r="J89" s="99"/>
      <c r="K89" s="153"/>
      <c r="L89" s="46"/>
      <c r="M89" s="130" t="e">
        <f t="shared" si="1"/>
        <v>#DIV/0!</v>
      </c>
      <c r="N89" s="44"/>
    </row>
    <row r="90" spans="1:14" x14ac:dyDescent="0.2">
      <c r="A90" s="99"/>
      <c r="B90" s="99"/>
      <c r="C90" s="99"/>
      <c r="D90" s="152"/>
      <c r="E90" s="99"/>
      <c r="F90" s="99"/>
      <c r="G90" s="99"/>
      <c r="H90" s="152"/>
      <c r="I90" s="99"/>
      <c r="J90" s="99"/>
      <c r="K90" s="153"/>
      <c r="L90" s="46"/>
      <c r="M90" s="130" t="e">
        <f t="shared" si="1"/>
        <v>#DIV/0!</v>
      </c>
      <c r="N90" s="44"/>
    </row>
    <row r="91" spans="1:14" x14ac:dyDescent="0.2">
      <c r="A91" s="99"/>
      <c r="B91" s="99"/>
      <c r="C91" s="99"/>
      <c r="D91" s="152"/>
      <c r="E91" s="99"/>
      <c r="F91" s="99"/>
      <c r="G91" s="99"/>
      <c r="H91" s="152"/>
      <c r="I91" s="99"/>
      <c r="J91" s="99"/>
      <c r="K91" s="153"/>
      <c r="L91" s="46"/>
      <c r="M91" s="130" t="e">
        <f t="shared" si="1"/>
        <v>#DIV/0!</v>
      </c>
      <c r="N91" s="44"/>
    </row>
    <row r="92" spans="1:14" x14ac:dyDescent="0.2">
      <c r="A92" s="99"/>
      <c r="B92" s="99"/>
      <c r="C92" s="99"/>
      <c r="D92" s="152"/>
      <c r="E92" s="99"/>
      <c r="F92" s="99"/>
      <c r="G92" s="99"/>
      <c r="H92" s="152"/>
      <c r="I92" s="99"/>
      <c r="J92" s="99"/>
      <c r="K92" s="153"/>
      <c r="L92" s="46"/>
      <c r="M92" s="130" t="e">
        <f t="shared" si="1"/>
        <v>#DIV/0!</v>
      </c>
      <c r="N92" s="44"/>
    </row>
    <row r="93" spans="1:14" x14ac:dyDescent="0.2">
      <c r="A93" s="99"/>
      <c r="B93" s="99"/>
      <c r="C93" s="99"/>
      <c r="D93" s="152"/>
      <c r="E93" s="99"/>
      <c r="F93" s="99"/>
      <c r="G93" s="99"/>
      <c r="H93" s="152"/>
      <c r="I93" s="99"/>
      <c r="J93" s="99"/>
      <c r="K93" s="153"/>
      <c r="L93" s="46"/>
      <c r="M93" s="130" t="e">
        <f t="shared" si="1"/>
        <v>#DIV/0!</v>
      </c>
      <c r="N93" s="44"/>
    </row>
    <row r="94" spans="1:14" x14ac:dyDescent="0.2">
      <c r="A94" s="99"/>
      <c r="B94" s="99"/>
      <c r="C94" s="99"/>
      <c r="D94" s="152"/>
      <c r="E94" s="99"/>
      <c r="F94" s="99"/>
      <c r="G94" s="99"/>
      <c r="H94" s="152"/>
      <c r="I94" s="99"/>
      <c r="J94" s="99"/>
      <c r="K94" s="153"/>
      <c r="L94" s="46"/>
      <c r="M94" s="130" t="e">
        <f t="shared" si="1"/>
        <v>#DIV/0!</v>
      </c>
      <c r="N94" s="44"/>
    </row>
    <row r="95" spans="1:14" x14ac:dyDescent="0.2">
      <c r="A95" s="99"/>
      <c r="B95" s="99"/>
      <c r="C95" s="99"/>
      <c r="D95" s="152"/>
      <c r="E95" s="99"/>
      <c r="F95" s="99"/>
      <c r="G95" s="99"/>
      <c r="H95" s="152"/>
      <c r="I95" s="99"/>
      <c r="J95" s="99"/>
      <c r="K95" s="153"/>
      <c r="L95" s="46"/>
      <c r="M95" s="130" t="e">
        <f t="shared" si="1"/>
        <v>#DIV/0!</v>
      </c>
      <c r="N95" s="44"/>
    </row>
    <row r="96" spans="1:14" x14ac:dyDescent="0.2">
      <c r="A96" s="99"/>
      <c r="B96" s="99"/>
      <c r="C96" s="99"/>
      <c r="D96" s="152"/>
      <c r="E96" s="99"/>
      <c r="F96" s="99"/>
      <c r="G96" s="99"/>
      <c r="H96" s="152"/>
      <c r="I96" s="99"/>
      <c r="J96" s="99"/>
      <c r="K96" s="153"/>
      <c r="L96" s="46"/>
      <c r="M96" s="130" t="e">
        <f t="shared" si="1"/>
        <v>#DIV/0!</v>
      </c>
      <c r="N96" s="44"/>
    </row>
    <row r="97" spans="1:14" x14ac:dyDescent="0.2">
      <c r="A97" s="99"/>
      <c r="B97" s="99"/>
      <c r="C97" s="99"/>
      <c r="D97" s="152"/>
      <c r="E97" s="99"/>
      <c r="F97" s="99"/>
      <c r="G97" s="99"/>
      <c r="H97" s="152"/>
      <c r="I97" s="99"/>
      <c r="J97" s="99"/>
      <c r="K97" s="153"/>
      <c r="L97" s="46"/>
      <c r="M97" s="130" t="e">
        <f t="shared" si="1"/>
        <v>#DIV/0!</v>
      </c>
      <c r="N97" s="44"/>
    </row>
    <row r="98" spans="1:14" x14ac:dyDescent="0.2">
      <c r="A98" s="99"/>
      <c r="B98" s="99"/>
      <c r="C98" s="99"/>
      <c r="D98" s="152"/>
      <c r="E98" s="99"/>
      <c r="F98" s="99"/>
      <c r="G98" s="99"/>
      <c r="H98" s="152"/>
      <c r="I98" s="99"/>
      <c r="J98" s="99"/>
      <c r="K98" s="153"/>
      <c r="L98" s="46"/>
      <c r="M98" s="130" t="e">
        <f t="shared" si="1"/>
        <v>#DIV/0!</v>
      </c>
      <c r="N98" s="44"/>
    </row>
    <row r="99" spans="1:14" x14ac:dyDescent="0.2">
      <c r="A99" s="99"/>
      <c r="B99" s="99"/>
      <c r="C99" s="99"/>
      <c r="D99" s="152"/>
      <c r="E99" s="99"/>
      <c r="F99" s="99"/>
      <c r="G99" s="99"/>
      <c r="H99" s="152"/>
      <c r="I99" s="99"/>
      <c r="J99" s="99"/>
      <c r="K99" s="153"/>
      <c r="L99" s="46"/>
      <c r="M99" s="130" t="e">
        <f t="shared" si="1"/>
        <v>#DIV/0!</v>
      </c>
      <c r="N99" s="44"/>
    </row>
    <row r="100" spans="1:14" x14ac:dyDescent="0.2">
      <c r="A100" s="99"/>
      <c r="B100" s="99"/>
      <c r="C100" s="99"/>
      <c r="D100" s="152"/>
      <c r="E100" s="99"/>
      <c r="F100" s="99"/>
      <c r="G100" s="99"/>
      <c r="H100" s="152"/>
      <c r="I100" s="99"/>
      <c r="J100" s="99"/>
      <c r="K100" s="153"/>
      <c r="L100" s="46"/>
      <c r="M100" s="130" t="e">
        <f t="shared" si="1"/>
        <v>#DIV/0!</v>
      </c>
      <c r="N100" s="44"/>
    </row>
    <row r="101" spans="1:14" x14ac:dyDescent="0.2">
      <c r="A101" s="99"/>
      <c r="B101" s="99"/>
      <c r="C101" s="99"/>
      <c r="D101" s="152"/>
      <c r="E101" s="99"/>
      <c r="F101" s="99"/>
      <c r="G101" s="99"/>
      <c r="H101" s="152"/>
      <c r="I101" s="99"/>
      <c r="J101" s="99"/>
      <c r="K101" s="153"/>
      <c r="L101" s="46"/>
      <c r="M101" s="130" t="e">
        <f t="shared" si="1"/>
        <v>#DIV/0!</v>
      </c>
      <c r="N101" s="44"/>
    </row>
    <row r="102" spans="1:14" x14ac:dyDescent="0.2">
      <c r="A102" s="99"/>
      <c r="B102" s="99"/>
      <c r="C102" s="99"/>
      <c r="D102" s="152"/>
      <c r="E102" s="99"/>
      <c r="F102" s="99"/>
      <c r="G102" s="99"/>
      <c r="H102" s="99"/>
      <c r="I102" s="99"/>
      <c r="J102" s="99"/>
      <c r="K102" s="153"/>
      <c r="L102" s="46"/>
      <c r="M102" s="130" t="e">
        <f t="shared" si="1"/>
        <v>#DIV/0!</v>
      </c>
      <c r="N102" s="44"/>
    </row>
    <row r="103" spans="1:14" x14ac:dyDescent="0.2">
      <c r="A103" s="99"/>
      <c r="B103" s="99"/>
      <c r="C103" s="99"/>
      <c r="D103" s="152"/>
      <c r="E103" s="99"/>
      <c r="F103" s="99"/>
      <c r="G103" s="99"/>
      <c r="H103" s="99"/>
      <c r="I103" s="99"/>
      <c r="J103" s="99"/>
      <c r="K103" s="153"/>
      <c r="L103" s="46"/>
      <c r="M103" s="130" t="e">
        <f t="shared" si="1"/>
        <v>#DIV/0!</v>
      </c>
      <c r="N103" s="44"/>
    </row>
    <row r="104" spans="1:14" x14ac:dyDescent="0.2">
      <c r="A104" s="99"/>
      <c r="B104" s="99"/>
      <c r="C104" s="99"/>
      <c r="D104" s="152"/>
      <c r="E104" s="99"/>
      <c r="F104" s="99"/>
      <c r="G104" s="99"/>
      <c r="H104" s="99"/>
      <c r="I104" s="99"/>
      <c r="J104" s="99"/>
      <c r="K104" s="153"/>
      <c r="L104" s="46"/>
      <c r="M104" s="130" t="e">
        <f t="shared" si="1"/>
        <v>#DIV/0!</v>
      </c>
      <c r="N104" s="44"/>
    </row>
    <row r="105" spans="1:14" x14ac:dyDescent="0.2">
      <c r="A105" s="99"/>
      <c r="B105" s="99"/>
      <c r="C105" s="99"/>
      <c r="D105" s="152"/>
      <c r="E105" s="99"/>
      <c r="F105" s="99"/>
      <c r="G105" s="99"/>
      <c r="H105" s="99"/>
      <c r="I105" s="99"/>
      <c r="J105" s="99"/>
      <c r="K105" s="153"/>
      <c r="L105" s="46"/>
      <c r="M105" s="130" t="e">
        <f t="shared" si="1"/>
        <v>#DIV/0!</v>
      </c>
      <c r="N105" s="44"/>
    </row>
    <row r="106" spans="1:14" x14ac:dyDescent="0.2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153"/>
      <c r="L106" s="46"/>
      <c r="M106" s="130" t="e">
        <f t="shared" si="1"/>
        <v>#DIV/0!</v>
      </c>
      <c r="N106" s="44"/>
    </row>
    <row r="107" spans="1:14" x14ac:dyDescent="0.2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153"/>
      <c r="L107" s="46"/>
      <c r="M107" s="130" t="e">
        <f t="shared" si="1"/>
        <v>#DIV/0!</v>
      </c>
      <c r="N107" s="44"/>
    </row>
    <row r="108" spans="1:14" x14ac:dyDescent="0.2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153"/>
      <c r="L108" s="46"/>
      <c r="M108" s="130" t="e">
        <f t="shared" si="1"/>
        <v>#DIV/0!</v>
      </c>
      <c r="N108" s="44"/>
    </row>
    <row r="109" spans="1:14" x14ac:dyDescent="0.2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153"/>
      <c r="L109" s="46"/>
      <c r="M109" s="130" t="e">
        <f t="shared" si="1"/>
        <v>#DIV/0!</v>
      </c>
      <c r="N109" s="44"/>
    </row>
    <row r="110" spans="1:14" x14ac:dyDescent="0.2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153"/>
      <c r="L110" s="46"/>
      <c r="M110" s="130" t="e">
        <f t="shared" si="1"/>
        <v>#DIV/0!</v>
      </c>
      <c r="N110" s="44"/>
    </row>
    <row r="111" spans="1:14" x14ac:dyDescent="0.2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153"/>
      <c r="L111" s="46"/>
      <c r="M111" s="130" t="e">
        <f t="shared" si="1"/>
        <v>#DIV/0!</v>
      </c>
      <c r="N111" s="44"/>
    </row>
    <row r="112" spans="1:14" x14ac:dyDescent="0.2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153"/>
      <c r="L112" s="46"/>
      <c r="M112" s="130" t="e">
        <f t="shared" si="1"/>
        <v>#DIV/0!</v>
      </c>
      <c r="N112" s="44"/>
    </row>
    <row r="113" spans="1:14" x14ac:dyDescent="0.2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153"/>
      <c r="L113" s="46"/>
      <c r="M113" s="130" t="e">
        <f t="shared" si="1"/>
        <v>#DIV/0!</v>
      </c>
      <c r="N113" s="44"/>
    </row>
    <row r="114" spans="1:14" x14ac:dyDescent="0.2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153"/>
      <c r="L114" s="46"/>
      <c r="M114" s="130" t="e">
        <f t="shared" si="1"/>
        <v>#DIV/0!</v>
      </c>
      <c r="N114" s="44"/>
    </row>
    <row r="115" spans="1:14" x14ac:dyDescent="0.2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153"/>
      <c r="L115" s="46"/>
      <c r="M115" s="130" t="e">
        <f t="shared" si="1"/>
        <v>#DIV/0!</v>
      </c>
      <c r="N115" s="44"/>
    </row>
    <row r="116" spans="1:14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153"/>
      <c r="L116" s="46"/>
      <c r="M116" s="130" t="e">
        <f t="shared" si="1"/>
        <v>#DIV/0!</v>
      </c>
      <c r="N116" s="44"/>
    </row>
    <row r="117" spans="1:14" x14ac:dyDescent="0.2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153"/>
      <c r="L117" s="46"/>
      <c r="M117" s="130" t="e">
        <f t="shared" si="1"/>
        <v>#DIV/0!</v>
      </c>
      <c r="N117" s="44"/>
    </row>
    <row r="118" spans="1:14" x14ac:dyDescent="0.2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153"/>
      <c r="L118" s="46"/>
      <c r="M118" s="130" t="e">
        <f t="shared" si="1"/>
        <v>#DIV/0!</v>
      </c>
      <c r="N118" s="44"/>
    </row>
    <row r="119" spans="1:14" x14ac:dyDescent="0.2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153"/>
      <c r="L119" s="46"/>
      <c r="M119" s="130" t="e">
        <f t="shared" si="1"/>
        <v>#DIV/0!</v>
      </c>
      <c r="N119" s="44"/>
    </row>
    <row r="120" spans="1:14" x14ac:dyDescent="0.2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153"/>
      <c r="L120" s="46"/>
      <c r="M120" s="130" t="e">
        <f t="shared" si="1"/>
        <v>#DIV/0!</v>
      </c>
      <c r="N120" s="44"/>
    </row>
    <row r="121" spans="1:14" x14ac:dyDescent="0.2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153"/>
      <c r="L121" s="46"/>
      <c r="M121" s="130" t="e">
        <f t="shared" si="1"/>
        <v>#DIV/0!</v>
      </c>
      <c r="N121" s="44"/>
    </row>
    <row r="122" spans="1:14" x14ac:dyDescent="0.2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153"/>
      <c r="L122" s="46"/>
      <c r="M122" s="130" t="e">
        <f t="shared" si="1"/>
        <v>#DIV/0!</v>
      </c>
      <c r="N122" s="44"/>
    </row>
    <row r="123" spans="1:14" x14ac:dyDescent="0.2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153"/>
      <c r="L123" s="46"/>
      <c r="M123" s="130" t="e">
        <f t="shared" si="1"/>
        <v>#DIV/0!</v>
      </c>
      <c r="N123" s="44"/>
    </row>
    <row r="124" spans="1:14" x14ac:dyDescent="0.2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153"/>
      <c r="L124" s="46"/>
      <c r="M124" s="130" t="e">
        <f t="shared" si="1"/>
        <v>#DIV/0!</v>
      </c>
      <c r="N124" s="44"/>
    </row>
    <row r="125" spans="1:14" x14ac:dyDescent="0.2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153"/>
      <c r="L125" s="46"/>
      <c r="M125" s="130" t="e">
        <f t="shared" si="1"/>
        <v>#DIV/0!</v>
      </c>
      <c r="N125" s="44"/>
    </row>
    <row r="126" spans="1:14" x14ac:dyDescent="0.2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153"/>
      <c r="L126" s="46"/>
      <c r="M126" s="130" t="e">
        <f t="shared" si="1"/>
        <v>#DIV/0!</v>
      </c>
      <c r="N126" s="44"/>
    </row>
    <row r="127" spans="1:14" x14ac:dyDescent="0.2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153"/>
      <c r="L127" s="46"/>
      <c r="M127" s="130" t="e">
        <f t="shared" si="1"/>
        <v>#DIV/0!</v>
      </c>
      <c r="N127" s="44"/>
    </row>
    <row r="128" spans="1:14" x14ac:dyDescent="0.2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153"/>
      <c r="L128" s="46"/>
      <c r="M128" s="130" t="e">
        <f t="shared" si="1"/>
        <v>#DIV/0!</v>
      </c>
      <c r="N128" s="44"/>
    </row>
    <row r="129" spans="1:14" x14ac:dyDescent="0.2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153"/>
      <c r="L129" s="46"/>
      <c r="M129" s="130" t="e">
        <f t="shared" si="1"/>
        <v>#DIV/0!</v>
      </c>
      <c r="N129" s="44"/>
    </row>
    <row r="130" spans="1:14" x14ac:dyDescent="0.2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153"/>
      <c r="L130" s="46"/>
      <c r="M130" s="130" t="e">
        <f t="shared" si="1"/>
        <v>#DIV/0!</v>
      </c>
      <c r="N130" s="44"/>
    </row>
    <row r="131" spans="1:14" x14ac:dyDescent="0.2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153"/>
      <c r="L131" s="46"/>
      <c r="M131" s="130" t="e">
        <f t="shared" si="1"/>
        <v>#DIV/0!</v>
      </c>
      <c r="N131" s="44"/>
    </row>
    <row r="132" spans="1:14" x14ac:dyDescent="0.2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153"/>
      <c r="L132" s="46"/>
      <c r="M132" s="130" t="e">
        <f t="shared" si="1"/>
        <v>#DIV/0!</v>
      </c>
      <c r="N132" s="44"/>
    </row>
    <row r="133" spans="1:14" x14ac:dyDescent="0.2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153"/>
      <c r="L133" s="46"/>
      <c r="M133" s="130" t="e">
        <f t="shared" ref="M133:M196" si="2">((I133-E133)/(H133-D133))*205+E133</f>
        <v>#DIV/0!</v>
      </c>
      <c r="N133" s="44"/>
    </row>
    <row r="134" spans="1:14" x14ac:dyDescent="0.2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153"/>
      <c r="L134" s="46"/>
      <c r="M134" s="130" t="e">
        <f t="shared" si="2"/>
        <v>#DIV/0!</v>
      </c>
      <c r="N134" s="44"/>
    </row>
    <row r="135" spans="1:14" x14ac:dyDescent="0.2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153"/>
      <c r="L135" s="46"/>
      <c r="M135" s="130" t="e">
        <f t="shared" si="2"/>
        <v>#DIV/0!</v>
      </c>
      <c r="N135" s="44"/>
    </row>
    <row r="136" spans="1:14" x14ac:dyDescent="0.2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153"/>
      <c r="L136" s="46"/>
      <c r="M136" s="130" t="e">
        <f t="shared" si="2"/>
        <v>#DIV/0!</v>
      </c>
      <c r="N136" s="44"/>
    </row>
    <row r="137" spans="1:14" x14ac:dyDescent="0.2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153"/>
      <c r="L137" s="46"/>
      <c r="M137" s="130" t="e">
        <f t="shared" si="2"/>
        <v>#DIV/0!</v>
      </c>
      <c r="N137" s="44"/>
    </row>
    <row r="138" spans="1:14" x14ac:dyDescent="0.2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153"/>
      <c r="L138" s="46"/>
      <c r="M138" s="130" t="e">
        <f t="shared" si="2"/>
        <v>#DIV/0!</v>
      </c>
      <c r="N138" s="44"/>
    </row>
    <row r="139" spans="1:14" x14ac:dyDescent="0.2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153"/>
      <c r="L139" s="46"/>
      <c r="M139" s="130" t="e">
        <f t="shared" si="2"/>
        <v>#DIV/0!</v>
      </c>
      <c r="N139" s="44"/>
    </row>
    <row r="140" spans="1:14" x14ac:dyDescent="0.2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153"/>
      <c r="L140" s="46"/>
      <c r="M140" s="130" t="e">
        <f t="shared" si="2"/>
        <v>#DIV/0!</v>
      </c>
      <c r="N140" s="44"/>
    </row>
    <row r="141" spans="1:14" x14ac:dyDescent="0.2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153"/>
      <c r="L141" s="46"/>
      <c r="M141" s="130" t="e">
        <f t="shared" si="2"/>
        <v>#DIV/0!</v>
      </c>
      <c r="N141" s="44"/>
    </row>
    <row r="142" spans="1:14" x14ac:dyDescent="0.2">
      <c r="A142" s="99"/>
      <c r="B142" s="99"/>
      <c r="C142" s="99"/>
      <c r="D142" s="99"/>
      <c r="E142" s="99"/>
      <c r="F142" s="99"/>
      <c r="G142" s="99"/>
      <c r="H142" s="99"/>
      <c r="I142" s="99"/>
      <c r="J142" s="99"/>
      <c r="K142" s="153"/>
      <c r="L142" s="46"/>
      <c r="M142" s="130" t="e">
        <f t="shared" si="2"/>
        <v>#DIV/0!</v>
      </c>
      <c r="N142" s="44"/>
    </row>
    <row r="143" spans="1:14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153"/>
      <c r="L143" s="46"/>
      <c r="M143" s="130" t="e">
        <f t="shared" si="2"/>
        <v>#DIV/0!</v>
      </c>
      <c r="N143" s="44"/>
    </row>
    <row r="144" spans="1:14" x14ac:dyDescent="0.2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153"/>
      <c r="L144" s="46"/>
      <c r="M144" s="130" t="e">
        <f t="shared" si="2"/>
        <v>#DIV/0!</v>
      </c>
      <c r="N144" s="44"/>
    </row>
    <row r="145" spans="1:14" x14ac:dyDescent="0.2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153"/>
      <c r="L145" s="46"/>
      <c r="M145" s="130" t="e">
        <f t="shared" si="2"/>
        <v>#DIV/0!</v>
      </c>
      <c r="N145" s="44"/>
    </row>
    <row r="146" spans="1:14" x14ac:dyDescent="0.2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153"/>
      <c r="L146" s="46"/>
      <c r="M146" s="130" t="e">
        <f t="shared" si="2"/>
        <v>#DIV/0!</v>
      </c>
      <c r="N146" s="44"/>
    </row>
    <row r="147" spans="1:14" x14ac:dyDescent="0.2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153"/>
      <c r="L147" s="46"/>
      <c r="M147" s="130" t="e">
        <f t="shared" si="2"/>
        <v>#DIV/0!</v>
      </c>
      <c r="N147" s="44"/>
    </row>
    <row r="148" spans="1:14" x14ac:dyDescent="0.2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153"/>
      <c r="L148" s="46"/>
      <c r="M148" s="130" t="e">
        <f t="shared" si="2"/>
        <v>#DIV/0!</v>
      </c>
      <c r="N148" s="44"/>
    </row>
    <row r="149" spans="1:14" x14ac:dyDescent="0.2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153"/>
      <c r="L149" s="46"/>
      <c r="M149" s="130" t="e">
        <f t="shared" si="2"/>
        <v>#DIV/0!</v>
      </c>
      <c r="N149" s="44"/>
    </row>
    <row r="150" spans="1:14" x14ac:dyDescent="0.2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153"/>
      <c r="L150" s="46"/>
      <c r="M150" s="130" t="e">
        <f t="shared" si="2"/>
        <v>#DIV/0!</v>
      </c>
      <c r="N150" s="44"/>
    </row>
    <row r="151" spans="1:14" x14ac:dyDescent="0.2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153"/>
      <c r="L151" s="46"/>
      <c r="M151" s="130" t="e">
        <f t="shared" si="2"/>
        <v>#DIV/0!</v>
      </c>
      <c r="N151" s="44"/>
    </row>
    <row r="152" spans="1:14" x14ac:dyDescent="0.2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153"/>
      <c r="L152" s="46"/>
      <c r="M152" s="130" t="e">
        <f t="shared" si="2"/>
        <v>#DIV/0!</v>
      </c>
      <c r="N152" s="44"/>
    </row>
    <row r="153" spans="1:14" x14ac:dyDescent="0.2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153"/>
      <c r="L153" s="46"/>
      <c r="M153" s="130" t="e">
        <f t="shared" si="2"/>
        <v>#DIV/0!</v>
      </c>
      <c r="N153" s="44"/>
    </row>
    <row r="154" spans="1:14" x14ac:dyDescent="0.2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153"/>
      <c r="L154" s="46"/>
      <c r="M154" s="130" t="e">
        <f t="shared" si="2"/>
        <v>#DIV/0!</v>
      </c>
      <c r="N154" s="44"/>
    </row>
    <row r="155" spans="1:14" x14ac:dyDescent="0.2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153"/>
      <c r="L155" s="46"/>
      <c r="M155" s="130" t="e">
        <f t="shared" si="2"/>
        <v>#DIV/0!</v>
      </c>
      <c r="N155" s="44"/>
    </row>
    <row r="156" spans="1:14" x14ac:dyDescent="0.2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153"/>
      <c r="L156" s="46"/>
      <c r="M156" s="130" t="e">
        <f t="shared" si="2"/>
        <v>#DIV/0!</v>
      </c>
      <c r="N156" s="44"/>
    </row>
    <row r="157" spans="1:14" x14ac:dyDescent="0.2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153"/>
      <c r="L157" s="46"/>
      <c r="M157" s="130" t="e">
        <f t="shared" si="2"/>
        <v>#DIV/0!</v>
      </c>
      <c r="N157" s="44"/>
    </row>
    <row r="158" spans="1:14" x14ac:dyDescent="0.2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153"/>
      <c r="L158" s="46"/>
      <c r="M158" s="130" t="e">
        <f t="shared" si="2"/>
        <v>#DIV/0!</v>
      </c>
      <c r="N158" s="44"/>
    </row>
    <row r="159" spans="1:14" x14ac:dyDescent="0.2">
      <c r="A159" s="99"/>
      <c r="B159" s="99"/>
      <c r="C159" s="99"/>
      <c r="D159" s="99"/>
      <c r="E159" s="99"/>
      <c r="F159" s="99"/>
      <c r="G159" s="99"/>
      <c r="H159" s="99"/>
      <c r="I159" s="99"/>
      <c r="J159" s="99"/>
      <c r="K159" s="153"/>
      <c r="L159" s="46"/>
      <c r="M159" s="130" t="e">
        <f t="shared" si="2"/>
        <v>#DIV/0!</v>
      </c>
      <c r="N159" s="44"/>
    </row>
    <row r="160" spans="1:14" x14ac:dyDescent="0.2">
      <c r="A160" s="99"/>
      <c r="B160" s="99"/>
      <c r="C160" s="99"/>
      <c r="D160" s="99"/>
      <c r="E160" s="99"/>
      <c r="F160" s="99"/>
      <c r="G160" s="99"/>
      <c r="H160" s="99"/>
      <c r="I160" s="99"/>
      <c r="J160" s="99"/>
      <c r="K160" s="153"/>
      <c r="L160" s="46"/>
      <c r="M160" s="130" t="e">
        <f t="shared" si="2"/>
        <v>#DIV/0!</v>
      </c>
      <c r="N160" s="44"/>
    </row>
    <row r="161" spans="1:14" x14ac:dyDescent="0.2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153"/>
      <c r="L161" s="46"/>
      <c r="M161" s="130" t="e">
        <f t="shared" si="2"/>
        <v>#DIV/0!</v>
      </c>
      <c r="N161" s="44"/>
    </row>
    <row r="162" spans="1:14" x14ac:dyDescent="0.2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153"/>
      <c r="L162" s="46"/>
      <c r="M162" s="130" t="e">
        <f t="shared" si="2"/>
        <v>#DIV/0!</v>
      </c>
      <c r="N162" s="44"/>
    </row>
    <row r="163" spans="1:14" x14ac:dyDescent="0.2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153"/>
      <c r="L163" s="46"/>
      <c r="M163" s="130" t="e">
        <f t="shared" si="2"/>
        <v>#DIV/0!</v>
      </c>
      <c r="N163" s="44"/>
    </row>
    <row r="164" spans="1:14" x14ac:dyDescent="0.2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153"/>
      <c r="L164" s="46"/>
      <c r="M164" s="130" t="e">
        <f t="shared" si="2"/>
        <v>#DIV/0!</v>
      </c>
      <c r="N164" s="44"/>
    </row>
    <row r="165" spans="1:14" x14ac:dyDescent="0.2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153"/>
      <c r="L165" s="46"/>
      <c r="M165" s="130" t="e">
        <f t="shared" si="2"/>
        <v>#DIV/0!</v>
      </c>
      <c r="N165" s="44"/>
    </row>
    <row r="166" spans="1:14" x14ac:dyDescent="0.2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153"/>
      <c r="L166" s="46"/>
      <c r="M166" s="130" t="e">
        <f t="shared" si="2"/>
        <v>#DIV/0!</v>
      </c>
      <c r="N166" s="44"/>
    </row>
    <row r="167" spans="1:14" x14ac:dyDescent="0.2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153"/>
      <c r="L167" s="46"/>
      <c r="M167" s="130" t="e">
        <f t="shared" si="2"/>
        <v>#DIV/0!</v>
      </c>
      <c r="N167" s="44"/>
    </row>
    <row r="168" spans="1:14" x14ac:dyDescent="0.2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153"/>
      <c r="L168" s="46"/>
      <c r="M168" s="130" t="e">
        <f t="shared" si="2"/>
        <v>#DIV/0!</v>
      </c>
      <c r="N168" s="44"/>
    </row>
    <row r="169" spans="1:14" x14ac:dyDescent="0.2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153"/>
      <c r="L169" s="46"/>
      <c r="M169" s="130" t="e">
        <f t="shared" si="2"/>
        <v>#DIV/0!</v>
      </c>
      <c r="N169" s="44"/>
    </row>
    <row r="170" spans="1:14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153"/>
      <c r="L170" s="46"/>
      <c r="M170" s="130" t="e">
        <f t="shared" si="2"/>
        <v>#DIV/0!</v>
      </c>
      <c r="N170" s="44"/>
    </row>
    <row r="171" spans="1:14" x14ac:dyDescent="0.2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153"/>
      <c r="L171" s="46"/>
      <c r="M171" s="130" t="e">
        <f t="shared" si="2"/>
        <v>#DIV/0!</v>
      </c>
      <c r="N171" s="44"/>
    </row>
    <row r="172" spans="1:14" x14ac:dyDescent="0.2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153"/>
      <c r="L172" s="46"/>
      <c r="M172" s="130" t="e">
        <f t="shared" si="2"/>
        <v>#DIV/0!</v>
      </c>
      <c r="N172" s="44"/>
    </row>
    <row r="173" spans="1:14" x14ac:dyDescent="0.2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153"/>
      <c r="L173" s="46"/>
      <c r="M173" s="130" t="e">
        <f t="shared" si="2"/>
        <v>#DIV/0!</v>
      </c>
      <c r="N173" s="44"/>
    </row>
    <row r="174" spans="1:14" x14ac:dyDescent="0.2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153"/>
      <c r="L174" s="46"/>
      <c r="M174" s="130" t="e">
        <f t="shared" si="2"/>
        <v>#DIV/0!</v>
      </c>
      <c r="N174" s="44"/>
    </row>
    <row r="175" spans="1:14" x14ac:dyDescent="0.2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153"/>
      <c r="L175" s="46"/>
      <c r="M175" s="130" t="e">
        <f t="shared" si="2"/>
        <v>#DIV/0!</v>
      </c>
      <c r="N175" s="44"/>
    </row>
    <row r="176" spans="1:14" x14ac:dyDescent="0.2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153"/>
      <c r="L176" s="46"/>
      <c r="M176" s="130" t="e">
        <f t="shared" si="2"/>
        <v>#DIV/0!</v>
      </c>
      <c r="N176" s="44"/>
    </row>
    <row r="177" spans="1:14" x14ac:dyDescent="0.2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153"/>
      <c r="L177" s="46"/>
      <c r="M177" s="130" t="e">
        <f t="shared" si="2"/>
        <v>#DIV/0!</v>
      </c>
      <c r="N177" s="44"/>
    </row>
    <row r="178" spans="1:14" x14ac:dyDescent="0.2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153"/>
      <c r="L178" s="46"/>
      <c r="M178" s="130" t="e">
        <f t="shared" si="2"/>
        <v>#DIV/0!</v>
      </c>
      <c r="N178" s="44"/>
    </row>
    <row r="179" spans="1:14" x14ac:dyDescent="0.2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153"/>
      <c r="L179" s="46"/>
      <c r="M179" s="130" t="e">
        <f t="shared" si="2"/>
        <v>#DIV/0!</v>
      </c>
      <c r="N179" s="44"/>
    </row>
    <row r="180" spans="1:14" x14ac:dyDescent="0.2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153"/>
      <c r="L180" s="46"/>
      <c r="M180" s="130" t="e">
        <f t="shared" si="2"/>
        <v>#DIV/0!</v>
      </c>
      <c r="N180" s="44"/>
    </row>
    <row r="181" spans="1:14" x14ac:dyDescent="0.2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153"/>
      <c r="L181" s="46"/>
      <c r="M181" s="130" t="e">
        <f t="shared" si="2"/>
        <v>#DIV/0!</v>
      </c>
      <c r="N181" s="44"/>
    </row>
    <row r="182" spans="1:14" x14ac:dyDescent="0.2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153"/>
      <c r="L182" s="46"/>
      <c r="M182" s="130" t="e">
        <f t="shared" si="2"/>
        <v>#DIV/0!</v>
      </c>
      <c r="N182" s="44"/>
    </row>
    <row r="183" spans="1:14" x14ac:dyDescent="0.2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153"/>
      <c r="L183" s="46"/>
      <c r="M183" s="130" t="e">
        <f t="shared" si="2"/>
        <v>#DIV/0!</v>
      </c>
      <c r="N183" s="44"/>
    </row>
    <row r="184" spans="1:14" x14ac:dyDescent="0.2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153"/>
      <c r="L184" s="46"/>
      <c r="M184" s="130" t="e">
        <f t="shared" si="2"/>
        <v>#DIV/0!</v>
      </c>
      <c r="N184" s="44"/>
    </row>
    <row r="185" spans="1:14" x14ac:dyDescent="0.2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153"/>
      <c r="L185" s="46"/>
      <c r="M185" s="130" t="e">
        <f t="shared" si="2"/>
        <v>#DIV/0!</v>
      </c>
      <c r="N185" s="44"/>
    </row>
    <row r="186" spans="1:14" x14ac:dyDescent="0.2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153"/>
      <c r="L186" s="46"/>
      <c r="M186" s="130" t="e">
        <f t="shared" si="2"/>
        <v>#DIV/0!</v>
      </c>
      <c r="N186" s="44"/>
    </row>
    <row r="187" spans="1:14" x14ac:dyDescent="0.2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153"/>
      <c r="L187" s="46"/>
      <c r="M187" s="130" t="e">
        <f t="shared" si="2"/>
        <v>#DIV/0!</v>
      </c>
      <c r="N187" s="44"/>
    </row>
    <row r="188" spans="1:14" x14ac:dyDescent="0.2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153"/>
      <c r="L188" s="46"/>
      <c r="M188" s="130" t="e">
        <f t="shared" si="2"/>
        <v>#DIV/0!</v>
      </c>
      <c r="N188" s="44"/>
    </row>
    <row r="189" spans="1:14" x14ac:dyDescent="0.2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153"/>
      <c r="L189" s="46"/>
      <c r="M189" s="130" t="e">
        <f t="shared" si="2"/>
        <v>#DIV/0!</v>
      </c>
      <c r="N189" s="44"/>
    </row>
    <row r="190" spans="1:14" x14ac:dyDescent="0.2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153"/>
      <c r="L190" s="46"/>
      <c r="M190" s="130" t="e">
        <f t="shared" si="2"/>
        <v>#DIV/0!</v>
      </c>
      <c r="N190" s="44"/>
    </row>
    <row r="191" spans="1:14" x14ac:dyDescent="0.2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153"/>
      <c r="L191" s="46"/>
      <c r="M191" s="130" t="e">
        <f t="shared" si="2"/>
        <v>#DIV/0!</v>
      </c>
      <c r="N191" s="44"/>
    </row>
    <row r="192" spans="1:14" x14ac:dyDescent="0.2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153"/>
      <c r="L192" s="46"/>
      <c r="M192" s="130" t="e">
        <f t="shared" si="2"/>
        <v>#DIV/0!</v>
      </c>
      <c r="N192" s="44"/>
    </row>
    <row r="193" spans="1:14" x14ac:dyDescent="0.2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153"/>
      <c r="L193" s="46"/>
      <c r="M193" s="130" t="e">
        <f t="shared" si="2"/>
        <v>#DIV/0!</v>
      </c>
      <c r="N193" s="44"/>
    </row>
    <row r="194" spans="1:14" x14ac:dyDescent="0.2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153"/>
      <c r="L194" s="46"/>
      <c r="M194" s="130" t="e">
        <f t="shared" si="2"/>
        <v>#DIV/0!</v>
      </c>
      <c r="N194" s="44"/>
    </row>
    <row r="195" spans="1:14" x14ac:dyDescent="0.2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153"/>
      <c r="L195" s="46"/>
      <c r="M195" s="130" t="e">
        <f t="shared" si="2"/>
        <v>#DIV/0!</v>
      </c>
      <c r="N195" s="44"/>
    </row>
    <row r="196" spans="1:14" x14ac:dyDescent="0.2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153"/>
      <c r="L196" s="46"/>
      <c r="M196" s="130" t="e">
        <f t="shared" si="2"/>
        <v>#DIV/0!</v>
      </c>
      <c r="N196" s="44"/>
    </row>
    <row r="197" spans="1:14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153"/>
      <c r="L197" s="46"/>
      <c r="M197" s="130" t="e">
        <f t="shared" ref="M197:M260" si="3">((I197-E197)/(H197-D197))*205+E197</f>
        <v>#DIV/0!</v>
      </c>
      <c r="N197" s="44"/>
    </row>
    <row r="198" spans="1:14" x14ac:dyDescent="0.2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153"/>
      <c r="L198" s="46"/>
      <c r="M198" s="130" t="e">
        <f t="shared" si="3"/>
        <v>#DIV/0!</v>
      </c>
      <c r="N198" s="44"/>
    </row>
    <row r="199" spans="1:14" x14ac:dyDescent="0.2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153"/>
      <c r="L199" s="46"/>
      <c r="M199" s="130" t="e">
        <f t="shared" si="3"/>
        <v>#DIV/0!</v>
      </c>
      <c r="N199" s="44"/>
    </row>
    <row r="200" spans="1:14" x14ac:dyDescent="0.2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153"/>
      <c r="L200" s="46"/>
      <c r="M200" s="130" t="e">
        <f t="shared" si="3"/>
        <v>#DIV/0!</v>
      </c>
      <c r="N200" s="44"/>
    </row>
    <row r="201" spans="1:14" x14ac:dyDescent="0.2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153"/>
      <c r="L201" s="46"/>
      <c r="M201" s="130" t="e">
        <f t="shared" si="3"/>
        <v>#DIV/0!</v>
      </c>
      <c r="N201" s="44"/>
    </row>
    <row r="202" spans="1:14" x14ac:dyDescent="0.2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153"/>
      <c r="L202" s="46"/>
      <c r="M202" s="130" t="e">
        <f t="shared" si="3"/>
        <v>#DIV/0!</v>
      </c>
      <c r="N202" s="44"/>
    </row>
    <row r="203" spans="1:14" x14ac:dyDescent="0.2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153"/>
      <c r="L203" s="46"/>
      <c r="M203" s="130" t="e">
        <f t="shared" si="3"/>
        <v>#DIV/0!</v>
      </c>
      <c r="N203" s="44"/>
    </row>
    <row r="204" spans="1:14" x14ac:dyDescent="0.2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153"/>
      <c r="L204" s="46"/>
      <c r="M204" s="130" t="e">
        <f t="shared" si="3"/>
        <v>#DIV/0!</v>
      </c>
      <c r="N204" s="44"/>
    </row>
    <row r="205" spans="1:14" x14ac:dyDescent="0.2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153"/>
      <c r="L205" s="46"/>
      <c r="M205" s="130" t="e">
        <f t="shared" si="3"/>
        <v>#DIV/0!</v>
      </c>
      <c r="N205" s="44"/>
    </row>
    <row r="206" spans="1:14" x14ac:dyDescent="0.2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153"/>
      <c r="L206" s="46"/>
      <c r="M206" s="130" t="e">
        <f t="shared" si="3"/>
        <v>#DIV/0!</v>
      </c>
      <c r="N206" s="44"/>
    </row>
    <row r="207" spans="1:14" x14ac:dyDescent="0.2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153"/>
      <c r="L207" s="46"/>
      <c r="M207" s="130" t="e">
        <f t="shared" si="3"/>
        <v>#DIV/0!</v>
      </c>
      <c r="N207" s="44"/>
    </row>
    <row r="208" spans="1:14" x14ac:dyDescent="0.2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153"/>
      <c r="L208" s="46"/>
      <c r="M208" s="130" t="e">
        <f t="shared" si="3"/>
        <v>#DIV/0!</v>
      </c>
      <c r="N208" s="44"/>
    </row>
    <row r="209" spans="1:14" x14ac:dyDescent="0.2">
      <c r="A209" s="99"/>
      <c r="B209" s="99"/>
      <c r="C209" s="99"/>
      <c r="D209" s="99"/>
      <c r="E209" s="99"/>
      <c r="F209" s="99"/>
      <c r="G209" s="99"/>
      <c r="H209" s="99"/>
      <c r="I209" s="99"/>
      <c r="J209" s="99"/>
      <c r="K209" s="153"/>
      <c r="L209" s="46"/>
      <c r="M209" s="130" t="e">
        <f t="shared" si="3"/>
        <v>#DIV/0!</v>
      </c>
      <c r="N209" s="44"/>
    </row>
    <row r="210" spans="1:14" x14ac:dyDescent="0.2">
      <c r="A210" s="99"/>
      <c r="B210" s="99"/>
      <c r="C210" s="99"/>
      <c r="D210" s="99"/>
      <c r="E210" s="99"/>
      <c r="F210" s="99"/>
      <c r="G210" s="99"/>
      <c r="H210" s="99"/>
      <c r="I210" s="99"/>
      <c r="J210" s="99"/>
      <c r="K210" s="153"/>
      <c r="L210" s="46"/>
      <c r="M210" s="130" t="e">
        <f t="shared" si="3"/>
        <v>#DIV/0!</v>
      </c>
      <c r="N210" s="44"/>
    </row>
    <row r="211" spans="1:14" x14ac:dyDescent="0.2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153"/>
      <c r="L211" s="46"/>
      <c r="M211" s="130" t="e">
        <f t="shared" si="3"/>
        <v>#DIV/0!</v>
      </c>
      <c r="N211" s="44"/>
    </row>
    <row r="212" spans="1:14" x14ac:dyDescent="0.2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153"/>
      <c r="L212" s="46"/>
      <c r="M212" s="130" t="e">
        <f t="shared" si="3"/>
        <v>#DIV/0!</v>
      </c>
      <c r="N212" s="44"/>
    </row>
    <row r="213" spans="1:14" x14ac:dyDescent="0.2">
      <c r="A213" s="99"/>
      <c r="B213" s="99"/>
      <c r="C213" s="99"/>
      <c r="D213" s="99"/>
      <c r="E213" s="99"/>
      <c r="F213" s="99"/>
      <c r="G213" s="99"/>
      <c r="H213" s="99"/>
      <c r="I213" s="99"/>
      <c r="J213" s="99"/>
      <c r="K213" s="153"/>
      <c r="L213" s="46"/>
      <c r="M213" s="130" t="e">
        <f t="shared" si="3"/>
        <v>#DIV/0!</v>
      </c>
      <c r="N213" s="44"/>
    </row>
    <row r="214" spans="1:14" x14ac:dyDescent="0.2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153"/>
      <c r="L214" s="46"/>
      <c r="M214" s="130" t="e">
        <f t="shared" si="3"/>
        <v>#DIV/0!</v>
      </c>
      <c r="N214" s="44"/>
    </row>
    <row r="215" spans="1:14" x14ac:dyDescent="0.2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153"/>
      <c r="L215" s="46"/>
      <c r="M215" s="130" t="e">
        <f t="shared" si="3"/>
        <v>#DIV/0!</v>
      </c>
      <c r="N215" s="44"/>
    </row>
    <row r="216" spans="1:14" x14ac:dyDescent="0.2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153"/>
      <c r="L216" s="46"/>
      <c r="M216" s="130" t="e">
        <f t="shared" si="3"/>
        <v>#DIV/0!</v>
      </c>
      <c r="N216" s="44"/>
    </row>
    <row r="217" spans="1:14" x14ac:dyDescent="0.2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153"/>
      <c r="L217" s="46"/>
      <c r="M217" s="130" t="e">
        <f t="shared" si="3"/>
        <v>#DIV/0!</v>
      </c>
      <c r="N217" s="44"/>
    </row>
    <row r="218" spans="1:14" x14ac:dyDescent="0.2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153"/>
      <c r="L218" s="46"/>
      <c r="M218" s="130" t="e">
        <f t="shared" si="3"/>
        <v>#DIV/0!</v>
      </c>
      <c r="N218" s="44"/>
    </row>
    <row r="219" spans="1:14" x14ac:dyDescent="0.2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153"/>
      <c r="L219" s="46"/>
      <c r="M219" s="130" t="e">
        <f t="shared" si="3"/>
        <v>#DIV/0!</v>
      </c>
      <c r="N219" s="44"/>
    </row>
    <row r="220" spans="1:14" x14ac:dyDescent="0.2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153"/>
      <c r="L220" s="46"/>
      <c r="M220" s="130" t="e">
        <f t="shared" si="3"/>
        <v>#DIV/0!</v>
      </c>
      <c r="N220" s="44"/>
    </row>
    <row r="221" spans="1:14" x14ac:dyDescent="0.2">
      <c r="A221" s="99"/>
      <c r="B221" s="99"/>
      <c r="C221" s="99"/>
      <c r="D221" s="99"/>
      <c r="E221" s="99"/>
      <c r="F221" s="99"/>
      <c r="G221" s="99"/>
      <c r="H221" s="99"/>
      <c r="I221" s="99"/>
      <c r="J221" s="99"/>
      <c r="K221" s="153"/>
      <c r="L221" s="46"/>
      <c r="M221" s="130" t="e">
        <f t="shared" si="3"/>
        <v>#DIV/0!</v>
      </c>
      <c r="N221" s="44"/>
    </row>
    <row r="222" spans="1:14" x14ac:dyDescent="0.2">
      <c r="A222" s="99"/>
      <c r="B222" s="99"/>
      <c r="C222" s="99"/>
      <c r="D222" s="99"/>
      <c r="E222" s="99"/>
      <c r="F222" s="99"/>
      <c r="G222" s="99"/>
      <c r="H222" s="99"/>
      <c r="I222" s="99"/>
      <c r="J222" s="99"/>
      <c r="K222" s="153"/>
      <c r="L222" s="46"/>
      <c r="M222" s="130" t="e">
        <f t="shared" si="3"/>
        <v>#DIV/0!</v>
      </c>
      <c r="N222" s="44"/>
    </row>
    <row r="223" spans="1:14" x14ac:dyDescent="0.2">
      <c r="A223" s="99"/>
      <c r="B223" s="99"/>
      <c r="C223" s="99"/>
      <c r="D223" s="99"/>
      <c r="E223" s="99"/>
      <c r="F223" s="99"/>
      <c r="G223" s="99"/>
      <c r="H223" s="99"/>
      <c r="I223" s="99"/>
      <c r="J223" s="99"/>
      <c r="K223" s="153"/>
      <c r="L223" s="46"/>
      <c r="M223" s="130" t="e">
        <f t="shared" si="3"/>
        <v>#DIV/0!</v>
      </c>
      <c r="N223" s="44"/>
    </row>
    <row r="224" spans="1:14" x14ac:dyDescent="0.2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153"/>
      <c r="L224" s="46"/>
      <c r="M224" s="130" t="e">
        <f t="shared" si="3"/>
        <v>#DIV/0!</v>
      </c>
      <c r="N224" s="44"/>
    </row>
    <row r="225" spans="1:14" x14ac:dyDescent="0.2">
      <c r="A225" s="99"/>
      <c r="B225" s="99"/>
      <c r="C225" s="99"/>
      <c r="D225" s="99"/>
      <c r="E225" s="99"/>
      <c r="F225" s="99"/>
      <c r="G225" s="99"/>
      <c r="H225" s="99"/>
      <c r="I225" s="99"/>
      <c r="J225" s="99"/>
      <c r="K225" s="153"/>
      <c r="L225" s="46"/>
      <c r="M225" s="130" t="e">
        <f t="shared" si="3"/>
        <v>#DIV/0!</v>
      </c>
      <c r="N225" s="44"/>
    </row>
    <row r="226" spans="1:14" x14ac:dyDescent="0.2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153"/>
      <c r="L226" s="46"/>
      <c r="M226" s="130" t="e">
        <f t="shared" si="3"/>
        <v>#DIV/0!</v>
      </c>
      <c r="N226" s="44"/>
    </row>
    <row r="227" spans="1:14" x14ac:dyDescent="0.2">
      <c r="A227" s="99"/>
      <c r="B227" s="99"/>
      <c r="C227" s="99"/>
      <c r="D227" s="99"/>
      <c r="E227" s="99"/>
      <c r="F227" s="99"/>
      <c r="G227" s="99"/>
      <c r="H227" s="99"/>
      <c r="I227" s="99"/>
      <c r="J227" s="99"/>
      <c r="K227" s="153"/>
      <c r="L227" s="46"/>
      <c r="M227" s="130" t="e">
        <f t="shared" si="3"/>
        <v>#DIV/0!</v>
      </c>
      <c r="N227" s="44"/>
    </row>
    <row r="228" spans="1:14" x14ac:dyDescent="0.2">
      <c r="A228" s="99"/>
      <c r="B228" s="99"/>
      <c r="C228" s="99"/>
      <c r="D228" s="99"/>
      <c r="E228" s="99"/>
      <c r="F228" s="99"/>
      <c r="G228" s="99"/>
      <c r="H228" s="99"/>
      <c r="I228" s="99"/>
      <c r="J228" s="99"/>
      <c r="K228" s="153"/>
      <c r="L228" s="46"/>
      <c r="M228" s="130" t="e">
        <f t="shared" si="3"/>
        <v>#DIV/0!</v>
      </c>
      <c r="N228" s="44"/>
    </row>
    <row r="229" spans="1:14" x14ac:dyDescent="0.2">
      <c r="A229" s="99"/>
      <c r="B229" s="99"/>
      <c r="C229" s="99"/>
      <c r="D229" s="99"/>
      <c r="E229" s="99"/>
      <c r="F229" s="99"/>
      <c r="G229" s="99"/>
      <c r="H229" s="99"/>
      <c r="I229" s="99"/>
      <c r="J229" s="99"/>
      <c r="K229" s="153"/>
      <c r="L229" s="46"/>
      <c r="M229" s="130" t="e">
        <f t="shared" si="3"/>
        <v>#DIV/0!</v>
      </c>
      <c r="N229" s="44"/>
    </row>
    <row r="230" spans="1:14" x14ac:dyDescent="0.2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153"/>
      <c r="L230" s="46"/>
      <c r="M230" s="130" t="e">
        <f t="shared" si="3"/>
        <v>#DIV/0!</v>
      </c>
      <c r="N230" s="44"/>
    </row>
    <row r="231" spans="1:14" x14ac:dyDescent="0.2">
      <c r="A231" s="99"/>
      <c r="B231" s="99"/>
      <c r="C231" s="99"/>
      <c r="D231" s="99"/>
      <c r="E231" s="99"/>
      <c r="F231" s="99"/>
      <c r="G231" s="99"/>
      <c r="H231" s="99"/>
      <c r="I231" s="99"/>
      <c r="J231" s="99"/>
      <c r="K231" s="153"/>
      <c r="L231" s="46"/>
      <c r="M231" s="130" t="e">
        <f t="shared" si="3"/>
        <v>#DIV/0!</v>
      </c>
      <c r="N231" s="44"/>
    </row>
    <row r="232" spans="1:14" x14ac:dyDescent="0.2">
      <c r="A232" s="99"/>
      <c r="B232" s="99"/>
      <c r="C232" s="99"/>
      <c r="D232" s="99"/>
      <c r="E232" s="99"/>
      <c r="F232" s="99"/>
      <c r="G232" s="99"/>
      <c r="H232" s="99"/>
      <c r="I232" s="99"/>
      <c r="J232" s="99"/>
      <c r="K232" s="153"/>
      <c r="L232" s="46"/>
      <c r="M232" s="130" t="e">
        <f t="shared" si="3"/>
        <v>#DIV/0!</v>
      </c>
      <c r="N232" s="44"/>
    </row>
    <row r="233" spans="1:14" x14ac:dyDescent="0.2">
      <c r="A233" s="99"/>
      <c r="B233" s="99"/>
      <c r="C233" s="99"/>
      <c r="D233" s="99"/>
      <c r="E233" s="99"/>
      <c r="F233" s="99"/>
      <c r="G233" s="99"/>
      <c r="H233" s="99"/>
      <c r="I233" s="99"/>
      <c r="J233" s="99"/>
      <c r="K233" s="153"/>
      <c r="L233" s="46"/>
      <c r="M233" s="130" t="e">
        <f t="shared" si="3"/>
        <v>#DIV/0!</v>
      </c>
      <c r="N233" s="44"/>
    </row>
    <row r="234" spans="1:14" x14ac:dyDescent="0.2">
      <c r="A234" s="99"/>
      <c r="B234" s="99"/>
      <c r="C234" s="99"/>
      <c r="D234" s="99"/>
      <c r="E234" s="99"/>
      <c r="F234" s="99"/>
      <c r="G234" s="99"/>
      <c r="H234" s="99"/>
      <c r="I234" s="99"/>
      <c r="J234" s="99"/>
      <c r="K234" s="153"/>
      <c r="L234" s="46"/>
      <c r="M234" s="130" t="e">
        <f t="shared" si="3"/>
        <v>#DIV/0!</v>
      </c>
      <c r="N234" s="44"/>
    </row>
    <row r="235" spans="1:14" x14ac:dyDescent="0.2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153"/>
      <c r="L235" s="46"/>
      <c r="M235" s="130" t="e">
        <f t="shared" si="3"/>
        <v>#DIV/0!</v>
      </c>
      <c r="N235" s="44"/>
    </row>
    <row r="236" spans="1:14" x14ac:dyDescent="0.2">
      <c r="A236" s="99"/>
      <c r="B236" s="99"/>
      <c r="C236" s="99"/>
      <c r="D236" s="99"/>
      <c r="E236" s="99"/>
      <c r="F236" s="99"/>
      <c r="G236" s="99"/>
      <c r="H236" s="99"/>
      <c r="I236" s="99"/>
      <c r="J236" s="99"/>
      <c r="K236" s="153"/>
      <c r="L236" s="46"/>
      <c r="M236" s="130" t="e">
        <f t="shared" si="3"/>
        <v>#DIV/0!</v>
      </c>
      <c r="N236" s="44"/>
    </row>
    <row r="237" spans="1:14" x14ac:dyDescent="0.2">
      <c r="A237" s="99"/>
      <c r="B237" s="99"/>
      <c r="C237" s="99"/>
      <c r="D237" s="99"/>
      <c r="E237" s="99"/>
      <c r="F237" s="99"/>
      <c r="G237" s="99"/>
      <c r="H237" s="99"/>
      <c r="I237" s="99"/>
      <c r="J237" s="99"/>
      <c r="K237" s="153"/>
      <c r="L237" s="46"/>
      <c r="M237" s="130" t="e">
        <f t="shared" si="3"/>
        <v>#DIV/0!</v>
      </c>
      <c r="N237" s="44"/>
    </row>
    <row r="238" spans="1:14" x14ac:dyDescent="0.2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153"/>
      <c r="L238" s="46"/>
      <c r="M238" s="130" t="e">
        <f t="shared" si="3"/>
        <v>#DIV/0!</v>
      </c>
      <c r="N238" s="44"/>
    </row>
    <row r="239" spans="1:14" x14ac:dyDescent="0.2">
      <c r="A239" s="99"/>
      <c r="B239" s="99"/>
      <c r="C239" s="99"/>
      <c r="D239" s="99"/>
      <c r="E239" s="99"/>
      <c r="F239" s="99"/>
      <c r="G239" s="99"/>
      <c r="H239" s="99"/>
      <c r="I239" s="99"/>
      <c r="J239" s="99"/>
      <c r="K239" s="153"/>
      <c r="L239" s="46"/>
      <c r="M239" s="130" t="e">
        <f t="shared" si="3"/>
        <v>#DIV/0!</v>
      </c>
      <c r="N239" s="44"/>
    </row>
    <row r="240" spans="1:14" x14ac:dyDescent="0.2">
      <c r="A240" s="99"/>
      <c r="B240" s="99"/>
      <c r="C240" s="99"/>
      <c r="D240" s="99"/>
      <c r="E240" s="99"/>
      <c r="F240" s="99"/>
      <c r="G240" s="99"/>
      <c r="H240" s="99"/>
      <c r="I240" s="99"/>
      <c r="J240" s="99"/>
      <c r="K240" s="153"/>
      <c r="L240" s="46"/>
      <c r="M240" s="130" t="e">
        <f t="shared" si="3"/>
        <v>#DIV/0!</v>
      </c>
      <c r="N240" s="44"/>
    </row>
    <row r="241" spans="1:14" x14ac:dyDescent="0.2">
      <c r="A241" s="99"/>
      <c r="B241" s="99"/>
      <c r="C241" s="99"/>
      <c r="D241" s="99"/>
      <c r="E241" s="99"/>
      <c r="F241" s="99"/>
      <c r="G241" s="99"/>
      <c r="H241" s="99"/>
      <c r="I241" s="99"/>
      <c r="J241" s="99"/>
      <c r="K241" s="153"/>
      <c r="L241" s="46"/>
      <c r="M241" s="130" t="e">
        <f t="shared" si="3"/>
        <v>#DIV/0!</v>
      </c>
      <c r="N241" s="44"/>
    </row>
    <row r="242" spans="1:14" x14ac:dyDescent="0.2">
      <c r="A242" s="99"/>
      <c r="B242" s="99"/>
      <c r="C242" s="99"/>
      <c r="D242" s="99"/>
      <c r="E242" s="99"/>
      <c r="F242" s="99"/>
      <c r="G242" s="99"/>
      <c r="H242" s="99"/>
      <c r="I242" s="99"/>
      <c r="J242" s="99"/>
      <c r="K242" s="153"/>
      <c r="L242" s="46"/>
      <c r="M242" s="130" t="e">
        <f t="shared" si="3"/>
        <v>#DIV/0!</v>
      </c>
      <c r="N242" s="44"/>
    </row>
    <row r="243" spans="1:14" x14ac:dyDescent="0.2">
      <c r="A243" s="99"/>
      <c r="B243" s="99"/>
      <c r="C243" s="99"/>
      <c r="D243" s="99"/>
      <c r="E243" s="99"/>
      <c r="F243" s="99"/>
      <c r="G243" s="99"/>
      <c r="H243" s="99"/>
      <c r="I243" s="99"/>
      <c r="J243" s="99"/>
      <c r="K243" s="153"/>
      <c r="L243" s="46"/>
      <c r="M243" s="130" t="e">
        <f t="shared" si="3"/>
        <v>#DIV/0!</v>
      </c>
      <c r="N243" s="44"/>
    </row>
    <row r="244" spans="1:14" x14ac:dyDescent="0.2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153"/>
      <c r="L244" s="46"/>
      <c r="M244" s="130" t="e">
        <f t="shared" si="3"/>
        <v>#DIV/0!</v>
      </c>
      <c r="N244" s="44"/>
    </row>
    <row r="245" spans="1:14" x14ac:dyDescent="0.2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153"/>
      <c r="L245" s="46"/>
      <c r="M245" s="130" t="e">
        <f t="shared" si="3"/>
        <v>#DIV/0!</v>
      </c>
      <c r="N245" s="44"/>
    </row>
    <row r="246" spans="1:14" x14ac:dyDescent="0.2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153"/>
      <c r="L246" s="46"/>
      <c r="M246" s="130" t="e">
        <f t="shared" si="3"/>
        <v>#DIV/0!</v>
      </c>
      <c r="N246" s="44"/>
    </row>
    <row r="247" spans="1:14" x14ac:dyDescent="0.2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153"/>
      <c r="L247" s="46"/>
      <c r="M247" s="130" t="e">
        <f t="shared" si="3"/>
        <v>#DIV/0!</v>
      </c>
      <c r="N247" s="44"/>
    </row>
    <row r="248" spans="1:14" x14ac:dyDescent="0.2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153"/>
      <c r="L248" s="46"/>
      <c r="M248" s="130" t="e">
        <f t="shared" si="3"/>
        <v>#DIV/0!</v>
      </c>
      <c r="N248" s="44"/>
    </row>
    <row r="249" spans="1:14" x14ac:dyDescent="0.2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153"/>
      <c r="L249" s="46"/>
      <c r="M249" s="130" t="e">
        <f t="shared" si="3"/>
        <v>#DIV/0!</v>
      </c>
      <c r="N249" s="44"/>
    </row>
    <row r="250" spans="1:14" x14ac:dyDescent="0.2">
      <c r="A250" s="99"/>
      <c r="B250" s="99"/>
      <c r="C250" s="99"/>
      <c r="D250" s="99"/>
      <c r="E250" s="99"/>
      <c r="F250" s="99"/>
      <c r="G250" s="99"/>
      <c r="H250" s="99"/>
      <c r="I250" s="99"/>
      <c r="J250" s="99"/>
      <c r="K250" s="153"/>
      <c r="L250" s="46"/>
      <c r="M250" s="130" t="e">
        <f t="shared" si="3"/>
        <v>#DIV/0!</v>
      </c>
      <c r="N250" s="44"/>
    </row>
    <row r="251" spans="1:14" x14ac:dyDescent="0.2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153"/>
      <c r="L251" s="46"/>
      <c r="M251" s="130" t="e">
        <f t="shared" si="3"/>
        <v>#DIV/0!</v>
      </c>
      <c r="N251" s="44"/>
    </row>
    <row r="252" spans="1:14" x14ac:dyDescent="0.2">
      <c r="A252" s="99"/>
      <c r="B252" s="99"/>
      <c r="C252" s="99"/>
      <c r="D252" s="99"/>
      <c r="E252" s="99"/>
      <c r="F252" s="99"/>
      <c r="G252" s="99"/>
      <c r="H252" s="99"/>
      <c r="I252" s="99"/>
      <c r="J252" s="99"/>
      <c r="K252" s="153"/>
      <c r="L252" s="46"/>
      <c r="M252" s="130" t="e">
        <f t="shared" si="3"/>
        <v>#DIV/0!</v>
      </c>
      <c r="N252" s="44"/>
    </row>
    <row r="253" spans="1:14" x14ac:dyDescent="0.2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153"/>
      <c r="L253" s="46"/>
      <c r="M253" s="130" t="e">
        <f t="shared" si="3"/>
        <v>#DIV/0!</v>
      </c>
      <c r="N253" s="44"/>
    </row>
    <row r="254" spans="1:14" x14ac:dyDescent="0.2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153"/>
      <c r="L254" s="46"/>
      <c r="M254" s="130" t="e">
        <f t="shared" si="3"/>
        <v>#DIV/0!</v>
      </c>
      <c r="N254" s="44"/>
    </row>
    <row r="255" spans="1:14" x14ac:dyDescent="0.2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153"/>
      <c r="L255" s="46"/>
      <c r="M255" s="130" t="e">
        <f t="shared" si="3"/>
        <v>#DIV/0!</v>
      </c>
      <c r="N255" s="44"/>
    </row>
    <row r="256" spans="1:14" x14ac:dyDescent="0.2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153"/>
      <c r="L256" s="46"/>
      <c r="M256" s="130" t="e">
        <f t="shared" si="3"/>
        <v>#DIV/0!</v>
      </c>
      <c r="N256" s="44"/>
    </row>
    <row r="257" spans="1:14" x14ac:dyDescent="0.2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153"/>
      <c r="L257" s="46"/>
      <c r="M257" s="130" t="e">
        <f t="shared" si="3"/>
        <v>#DIV/0!</v>
      </c>
      <c r="N257" s="44"/>
    </row>
    <row r="258" spans="1:14" x14ac:dyDescent="0.2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153"/>
      <c r="L258" s="46"/>
      <c r="M258" s="130" t="e">
        <f t="shared" si="3"/>
        <v>#DIV/0!</v>
      </c>
      <c r="N258" s="44"/>
    </row>
    <row r="259" spans="1:14" x14ac:dyDescent="0.2">
      <c r="A259" s="99"/>
      <c r="B259" s="99"/>
      <c r="C259" s="99"/>
      <c r="D259" s="99"/>
      <c r="E259" s="99"/>
      <c r="F259" s="99"/>
      <c r="G259" s="99"/>
      <c r="H259" s="99"/>
      <c r="I259" s="99"/>
      <c r="J259" s="99"/>
      <c r="K259" s="153"/>
      <c r="L259" s="46"/>
      <c r="M259" s="130" t="e">
        <f t="shared" si="3"/>
        <v>#DIV/0!</v>
      </c>
      <c r="N259" s="44"/>
    </row>
    <row r="260" spans="1:14" x14ac:dyDescent="0.2">
      <c r="A260" s="99"/>
      <c r="B260" s="99"/>
      <c r="C260" s="99"/>
      <c r="D260" s="99"/>
      <c r="E260" s="99"/>
      <c r="F260" s="99"/>
      <c r="G260" s="99"/>
      <c r="H260" s="99"/>
      <c r="I260" s="99"/>
      <c r="J260" s="99"/>
      <c r="K260" s="153"/>
      <c r="L260" s="46"/>
      <c r="M260" s="130" t="e">
        <f t="shared" si="3"/>
        <v>#DIV/0!</v>
      </c>
      <c r="N260" s="44"/>
    </row>
    <row r="261" spans="1:14" x14ac:dyDescent="0.2">
      <c r="A261" s="99"/>
      <c r="B261" s="99"/>
      <c r="C261" s="99"/>
      <c r="D261" s="99"/>
      <c r="E261" s="99"/>
      <c r="F261" s="99"/>
      <c r="G261" s="99"/>
      <c r="H261" s="99"/>
      <c r="I261" s="99"/>
      <c r="J261" s="99"/>
      <c r="K261" s="153"/>
      <c r="L261" s="46"/>
      <c r="M261" s="130" t="e">
        <f t="shared" ref="M261:M324" si="4">((I261-E261)/(H261-D261))*205+E261</f>
        <v>#DIV/0!</v>
      </c>
      <c r="N261" s="44"/>
    </row>
    <row r="262" spans="1:14" x14ac:dyDescent="0.2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153"/>
      <c r="L262" s="46"/>
      <c r="M262" s="130" t="e">
        <f t="shared" si="4"/>
        <v>#DIV/0!</v>
      </c>
      <c r="N262" s="44"/>
    </row>
    <row r="263" spans="1:14" x14ac:dyDescent="0.2">
      <c r="A263" s="99"/>
      <c r="B263" s="99"/>
      <c r="C263" s="99"/>
      <c r="D263" s="99"/>
      <c r="E263" s="99"/>
      <c r="F263" s="99"/>
      <c r="G263" s="99"/>
      <c r="H263" s="99"/>
      <c r="I263" s="99"/>
      <c r="J263" s="99"/>
      <c r="K263" s="153"/>
      <c r="L263" s="46"/>
      <c r="M263" s="130" t="e">
        <f t="shared" si="4"/>
        <v>#DIV/0!</v>
      </c>
      <c r="N263" s="44"/>
    </row>
    <row r="264" spans="1:14" x14ac:dyDescent="0.2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153"/>
      <c r="L264" s="46"/>
      <c r="M264" s="130" t="e">
        <f t="shared" si="4"/>
        <v>#DIV/0!</v>
      </c>
      <c r="N264" s="44"/>
    </row>
    <row r="265" spans="1:14" x14ac:dyDescent="0.2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153"/>
      <c r="L265" s="46"/>
      <c r="M265" s="130" t="e">
        <f t="shared" si="4"/>
        <v>#DIV/0!</v>
      </c>
      <c r="N265" s="44"/>
    </row>
    <row r="266" spans="1:14" x14ac:dyDescent="0.2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153"/>
      <c r="L266" s="46"/>
      <c r="M266" s="130" t="e">
        <f t="shared" si="4"/>
        <v>#DIV/0!</v>
      </c>
      <c r="N266" s="44"/>
    </row>
    <row r="267" spans="1:14" x14ac:dyDescent="0.2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153"/>
      <c r="L267" s="46"/>
      <c r="M267" s="130" t="e">
        <f t="shared" si="4"/>
        <v>#DIV/0!</v>
      </c>
      <c r="N267" s="44"/>
    </row>
    <row r="268" spans="1:14" x14ac:dyDescent="0.2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153"/>
      <c r="L268" s="46"/>
      <c r="M268" s="130" t="e">
        <f t="shared" si="4"/>
        <v>#DIV/0!</v>
      </c>
      <c r="N268" s="44"/>
    </row>
    <row r="269" spans="1:14" x14ac:dyDescent="0.2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153"/>
      <c r="L269" s="46"/>
      <c r="M269" s="130" t="e">
        <f t="shared" si="4"/>
        <v>#DIV/0!</v>
      </c>
      <c r="N269" s="44"/>
    </row>
    <row r="270" spans="1:14" x14ac:dyDescent="0.2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153"/>
      <c r="L270" s="46"/>
      <c r="M270" s="130" t="e">
        <f t="shared" si="4"/>
        <v>#DIV/0!</v>
      </c>
      <c r="N270" s="44"/>
    </row>
    <row r="271" spans="1:14" x14ac:dyDescent="0.2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153"/>
      <c r="L271" s="46"/>
      <c r="M271" s="130" t="e">
        <f t="shared" si="4"/>
        <v>#DIV/0!</v>
      </c>
      <c r="N271" s="44"/>
    </row>
    <row r="272" spans="1:14" x14ac:dyDescent="0.2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153"/>
      <c r="L272" s="46"/>
      <c r="M272" s="130" t="e">
        <f t="shared" si="4"/>
        <v>#DIV/0!</v>
      </c>
      <c r="N272" s="44"/>
    </row>
    <row r="273" spans="1:14" x14ac:dyDescent="0.2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153"/>
      <c r="L273" s="46"/>
      <c r="M273" s="130" t="e">
        <f t="shared" si="4"/>
        <v>#DIV/0!</v>
      </c>
      <c r="N273" s="44"/>
    </row>
    <row r="274" spans="1:14" x14ac:dyDescent="0.2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153"/>
      <c r="L274" s="46"/>
      <c r="M274" s="130" t="e">
        <f t="shared" si="4"/>
        <v>#DIV/0!</v>
      </c>
      <c r="N274" s="44"/>
    </row>
    <row r="275" spans="1:14" x14ac:dyDescent="0.2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153"/>
      <c r="L275" s="46"/>
      <c r="M275" s="130" t="e">
        <f t="shared" si="4"/>
        <v>#DIV/0!</v>
      </c>
      <c r="N275" s="44"/>
    </row>
    <row r="276" spans="1:14" x14ac:dyDescent="0.2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153"/>
      <c r="L276" s="46"/>
      <c r="M276" s="130" t="e">
        <f t="shared" si="4"/>
        <v>#DIV/0!</v>
      </c>
      <c r="N276" s="44"/>
    </row>
    <row r="277" spans="1:14" x14ac:dyDescent="0.2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153"/>
      <c r="L277" s="46"/>
      <c r="M277" s="130" t="e">
        <f t="shared" si="4"/>
        <v>#DIV/0!</v>
      </c>
      <c r="N277" s="44"/>
    </row>
    <row r="278" spans="1:14" x14ac:dyDescent="0.2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153"/>
      <c r="L278" s="46"/>
      <c r="M278" s="130" t="e">
        <f t="shared" si="4"/>
        <v>#DIV/0!</v>
      </c>
      <c r="N278" s="44"/>
    </row>
    <row r="279" spans="1:14" x14ac:dyDescent="0.2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153"/>
      <c r="L279" s="46"/>
      <c r="M279" s="130" t="e">
        <f t="shared" si="4"/>
        <v>#DIV/0!</v>
      </c>
      <c r="N279" s="44"/>
    </row>
    <row r="280" spans="1:14" x14ac:dyDescent="0.2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153"/>
      <c r="L280" s="46"/>
      <c r="M280" s="130" t="e">
        <f t="shared" si="4"/>
        <v>#DIV/0!</v>
      </c>
      <c r="N280" s="44"/>
    </row>
    <row r="281" spans="1:14" x14ac:dyDescent="0.2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153"/>
      <c r="L281" s="46"/>
      <c r="M281" s="130" t="e">
        <f t="shared" si="4"/>
        <v>#DIV/0!</v>
      </c>
      <c r="N281" s="44"/>
    </row>
    <row r="282" spans="1:14" x14ac:dyDescent="0.2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153"/>
      <c r="L282" s="46"/>
      <c r="M282" s="130" t="e">
        <f t="shared" si="4"/>
        <v>#DIV/0!</v>
      </c>
      <c r="N282" s="44"/>
    </row>
    <row r="283" spans="1:14" x14ac:dyDescent="0.2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153"/>
      <c r="L283" s="46"/>
      <c r="M283" s="130" t="e">
        <f t="shared" si="4"/>
        <v>#DIV/0!</v>
      </c>
      <c r="N283" s="44"/>
    </row>
    <row r="284" spans="1:14" x14ac:dyDescent="0.2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153"/>
      <c r="L284" s="46"/>
      <c r="M284" s="130" t="e">
        <f t="shared" si="4"/>
        <v>#DIV/0!</v>
      </c>
      <c r="N284" s="44"/>
    </row>
    <row r="285" spans="1:14" x14ac:dyDescent="0.2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153"/>
      <c r="L285" s="46"/>
      <c r="M285" s="130" t="e">
        <f t="shared" si="4"/>
        <v>#DIV/0!</v>
      </c>
      <c r="N285" s="44"/>
    </row>
    <row r="286" spans="1:14" x14ac:dyDescent="0.2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153"/>
      <c r="L286" s="46"/>
      <c r="M286" s="130" t="e">
        <f t="shared" si="4"/>
        <v>#DIV/0!</v>
      </c>
      <c r="N286" s="44"/>
    </row>
    <row r="287" spans="1:14" x14ac:dyDescent="0.2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153"/>
      <c r="L287" s="46"/>
      <c r="M287" s="130" t="e">
        <f t="shared" si="4"/>
        <v>#DIV/0!</v>
      </c>
      <c r="N287" s="44"/>
    </row>
    <row r="288" spans="1:14" x14ac:dyDescent="0.2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153"/>
      <c r="L288" s="46"/>
      <c r="M288" s="130" t="e">
        <f t="shared" si="4"/>
        <v>#DIV/0!</v>
      </c>
      <c r="N288" s="44"/>
    </row>
    <row r="289" spans="1:14" x14ac:dyDescent="0.2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153"/>
      <c r="L289" s="46"/>
      <c r="M289" s="130" t="e">
        <f t="shared" si="4"/>
        <v>#DIV/0!</v>
      </c>
      <c r="N289" s="44"/>
    </row>
    <row r="290" spans="1:14" x14ac:dyDescent="0.2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153"/>
      <c r="L290" s="46"/>
      <c r="M290" s="130" t="e">
        <f t="shared" si="4"/>
        <v>#DIV/0!</v>
      </c>
      <c r="N290" s="44"/>
    </row>
    <row r="291" spans="1:14" x14ac:dyDescent="0.2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153"/>
      <c r="L291" s="46"/>
      <c r="M291" s="130" t="e">
        <f t="shared" si="4"/>
        <v>#DIV/0!</v>
      </c>
      <c r="N291" s="44"/>
    </row>
    <row r="292" spans="1:14" x14ac:dyDescent="0.2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153"/>
      <c r="L292" s="46"/>
      <c r="M292" s="130" t="e">
        <f t="shared" si="4"/>
        <v>#DIV/0!</v>
      </c>
      <c r="N292" s="44"/>
    </row>
    <row r="293" spans="1:14" x14ac:dyDescent="0.2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153"/>
      <c r="L293" s="46"/>
      <c r="M293" s="130" t="e">
        <f t="shared" si="4"/>
        <v>#DIV/0!</v>
      </c>
      <c r="N293" s="44"/>
    </row>
    <row r="294" spans="1:14" x14ac:dyDescent="0.2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153"/>
      <c r="L294" s="46"/>
      <c r="M294" s="130" t="e">
        <f t="shared" si="4"/>
        <v>#DIV/0!</v>
      </c>
      <c r="N294" s="44"/>
    </row>
    <row r="295" spans="1:14" x14ac:dyDescent="0.2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153"/>
      <c r="L295" s="46"/>
      <c r="M295" s="130" t="e">
        <f t="shared" si="4"/>
        <v>#DIV/0!</v>
      </c>
      <c r="N295" s="44"/>
    </row>
    <row r="296" spans="1:14" x14ac:dyDescent="0.2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153"/>
      <c r="L296" s="46"/>
      <c r="M296" s="130" t="e">
        <f t="shared" si="4"/>
        <v>#DIV/0!</v>
      </c>
      <c r="N296" s="44"/>
    </row>
    <row r="297" spans="1:14" x14ac:dyDescent="0.2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153"/>
      <c r="L297" s="46"/>
      <c r="M297" s="130" t="e">
        <f t="shared" si="4"/>
        <v>#DIV/0!</v>
      </c>
      <c r="N297" s="44"/>
    </row>
    <row r="298" spans="1:14" x14ac:dyDescent="0.2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153"/>
      <c r="L298" s="46"/>
      <c r="M298" s="130" t="e">
        <f t="shared" si="4"/>
        <v>#DIV/0!</v>
      </c>
      <c r="N298" s="44"/>
    </row>
    <row r="299" spans="1:14" x14ac:dyDescent="0.2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153"/>
      <c r="L299" s="46"/>
      <c r="M299" s="130" t="e">
        <f t="shared" si="4"/>
        <v>#DIV/0!</v>
      </c>
      <c r="N299" s="44"/>
    </row>
    <row r="300" spans="1:14" x14ac:dyDescent="0.2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153"/>
      <c r="L300" s="46"/>
      <c r="M300" s="130" t="e">
        <f t="shared" si="4"/>
        <v>#DIV/0!</v>
      </c>
      <c r="N300" s="44"/>
    </row>
    <row r="301" spans="1:14" x14ac:dyDescent="0.2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153"/>
      <c r="L301" s="46"/>
      <c r="M301" s="130" t="e">
        <f t="shared" si="4"/>
        <v>#DIV/0!</v>
      </c>
      <c r="N301" s="44"/>
    </row>
    <row r="302" spans="1:14" x14ac:dyDescent="0.2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153"/>
      <c r="L302" s="46"/>
      <c r="M302" s="130" t="e">
        <f t="shared" si="4"/>
        <v>#DIV/0!</v>
      </c>
      <c r="N302" s="44"/>
    </row>
    <row r="303" spans="1:14" x14ac:dyDescent="0.2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153"/>
      <c r="L303" s="46"/>
      <c r="M303" s="130" t="e">
        <f t="shared" si="4"/>
        <v>#DIV/0!</v>
      </c>
      <c r="N303" s="44"/>
    </row>
    <row r="304" spans="1:14" x14ac:dyDescent="0.2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153"/>
      <c r="L304" s="46"/>
      <c r="M304" s="130" t="e">
        <f t="shared" si="4"/>
        <v>#DIV/0!</v>
      </c>
      <c r="N304" s="44"/>
    </row>
    <row r="305" spans="1:14" x14ac:dyDescent="0.2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153"/>
      <c r="L305" s="46"/>
      <c r="M305" s="130" t="e">
        <f t="shared" si="4"/>
        <v>#DIV/0!</v>
      </c>
      <c r="N305" s="44"/>
    </row>
    <row r="306" spans="1:14" x14ac:dyDescent="0.2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153"/>
      <c r="L306" s="46"/>
      <c r="M306" s="130" t="e">
        <f t="shared" si="4"/>
        <v>#DIV/0!</v>
      </c>
      <c r="N306" s="44"/>
    </row>
    <row r="307" spans="1:14" x14ac:dyDescent="0.2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153"/>
      <c r="L307" s="46"/>
      <c r="M307" s="130" t="e">
        <f t="shared" si="4"/>
        <v>#DIV/0!</v>
      </c>
      <c r="N307" s="44"/>
    </row>
    <row r="308" spans="1:14" x14ac:dyDescent="0.2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153"/>
      <c r="L308" s="46"/>
      <c r="M308" s="130" t="e">
        <f t="shared" si="4"/>
        <v>#DIV/0!</v>
      </c>
      <c r="N308" s="44"/>
    </row>
    <row r="309" spans="1:14" x14ac:dyDescent="0.2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153"/>
      <c r="L309" s="46"/>
      <c r="M309" s="130" t="e">
        <f t="shared" si="4"/>
        <v>#DIV/0!</v>
      </c>
      <c r="N309" s="44"/>
    </row>
    <row r="310" spans="1:14" x14ac:dyDescent="0.2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153"/>
      <c r="L310" s="46"/>
      <c r="M310" s="130" t="e">
        <f t="shared" si="4"/>
        <v>#DIV/0!</v>
      </c>
      <c r="N310" s="44"/>
    </row>
    <row r="311" spans="1:14" x14ac:dyDescent="0.2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153"/>
      <c r="L311" s="46"/>
      <c r="M311" s="130" t="e">
        <f t="shared" si="4"/>
        <v>#DIV/0!</v>
      </c>
      <c r="N311" s="44"/>
    </row>
    <row r="312" spans="1:14" x14ac:dyDescent="0.2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153"/>
      <c r="L312" s="46"/>
      <c r="M312" s="130" t="e">
        <f t="shared" si="4"/>
        <v>#DIV/0!</v>
      </c>
      <c r="N312" s="44"/>
    </row>
    <row r="313" spans="1:14" x14ac:dyDescent="0.2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153"/>
      <c r="L313" s="46"/>
      <c r="M313" s="130" t="e">
        <f t="shared" si="4"/>
        <v>#DIV/0!</v>
      </c>
      <c r="N313" s="44"/>
    </row>
    <row r="314" spans="1:14" x14ac:dyDescent="0.2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153"/>
      <c r="L314" s="46"/>
      <c r="M314" s="130" t="e">
        <f t="shared" si="4"/>
        <v>#DIV/0!</v>
      </c>
      <c r="N314" s="44"/>
    </row>
    <row r="315" spans="1:14" x14ac:dyDescent="0.2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153"/>
      <c r="L315" s="46"/>
      <c r="M315" s="130" t="e">
        <f t="shared" si="4"/>
        <v>#DIV/0!</v>
      </c>
      <c r="N315" s="44"/>
    </row>
    <row r="316" spans="1:14" x14ac:dyDescent="0.2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153"/>
      <c r="L316" s="46"/>
      <c r="M316" s="130" t="e">
        <f t="shared" si="4"/>
        <v>#DIV/0!</v>
      </c>
      <c r="N316" s="44"/>
    </row>
    <row r="317" spans="1:14" x14ac:dyDescent="0.2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153"/>
      <c r="L317" s="46"/>
      <c r="M317" s="130" t="e">
        <f t="shared" si="4"/>
        <v>#DIV/0!</v>
      </c>
      <c r="N317" s="44"/>
    </row>
    <row r="318" spans="1:14" x14ac:dyDescent="0.2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153"/>
      <c r="L318" s="46"/>
      <c r="M318" s="130" t="e">
        <f t="shared" si="4"/>
        <v>#DIV/0!</v>
      </c>
      <c r="N318" s="44"/>
    </row>
    <row r="319" spans="1:14" x14ac:dyDescent="0.2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153"/>
      <c r="L319" s="46"/>
      <c r="M319" s="130" t="e">
        <f t="shared" si="4"/>
        <v>#DIV/0!</v>
      </c>
      <c r="N319" s="44"/>
    </row>
    <row r="320" spans="1:14" x14ac:dyDescent="0.2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153"/>
      <c r="L320" s="46"/>
      <c r="M320" s="130" t="e">
        <f t="shared" si="4"/>
        <v>#DIV/0!</v>
      </c>
      <c r="N320" s="44"/>
    </row>
    <row r="321" spans="1:14" x14ac:dyDescent="0.2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153"/>
      <c r="L321" s="46"/>
      <c r="M321" s="130" t="e">
        <f t="shared" si="4"/>
        <v>#DIV/0!</v>
      </c>
      <c r="N321" s="44"/>
    </row>
    <row r="322" spans="1:14" x14ac:dyDescent="0.2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153"/>
      <c r="L322" s="46"/>
      <c r="M322" s="130" t="e">
        <f t="shared" si="4"/>
        <v>#DIV/0!</v>
      </c>
      <c r="N322" s="44"/>
    </row>
    <row r="323" spans="1:14" x14ac:dyDescent="0.2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153"/>
      <c r="L323" s="46"/>
      <c r="M323" s="130" t="e">
        <f t="shared" si="4"/>
        <v>#DIV/0!</v>
      </c>
      <c r="N323" s="44"/>
    </row>
    <row r="324" spans="1:14" x14ac:dyDescent="0.2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153"/>
      <c r="L324" s="46"/>
      <c r="M324" s="130" t="e">
        <f t="shared" si="4"/>
        <v>#DIV/0!</v>
      </c>
      <c r="N324" s="44"/>
    </row>
    <row r="325" spans="1:14" x14ac:dyDescent="0.2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153"/>
      <c r="L325" s="46"/>
      <c r="M325" s="130" t="e">
        <f t="shared" ref="M325:M388" si="5">((I325-E325)/(H325-D325))*205+E325</f>
        <v>#DIV/0!</v>
      </c>
      <c r="N325" s="44"/>
    </row>
    <row r="326" spans="1:14" x14ac:dyDescent="0.2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153"/>
      <c r="L326" s="46"/>
      <c r="M326" s="130" t="e">
        <f t="shared" si="5"/>
        <v>#DIV/0!</v>
      </c>
      <c r="N326" s="44"/>
    </row>
    <row r="327" spans="1:14" x14ac:dyDescent="0.2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153"/>
      <c r="L327" s="46"/>
      <c r="M327" s="130" t="e">
        <f t="shared" si="5"/>
        <v>#DIV/0!</v>
      </c>
      <c r="N327" s="44"/>
    </row>
    <row r="328" spans="1:14" x14ac:dyDescent="0.2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153"/>
      <c r="L328" s="46"/>
      <c r="M328" s="130" t="e">
        <f t="shared" si="5"/>
        <v>#DIV/0!</v>
      </c>
      <c r="N328" s="44"/>
    </row>
    <row r="329" spans="1:14" x14ac:dyDescent="0.2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153"/>
      <c r="L329" s="46"/>
      <c r="M329" s="130" t="e">
        <f t="shared" si="5"/>
        <v>#DIV/0!</v>
      </c>
      <c r="N329" s="44"/>
    </row>
    <row r="330" spans="1:14" x14ac:dyDescent="0.2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153"/>
      <c r="L330" s="46"/>
      <c r="M330" s="130" t="e">
        <f t="shared" si="5"/>
        <v>#DIV/0!</v>
      </c>
      <c r="N330" s="44"/>
    </row>
    <row r="331" spans="1:14" x14ac:dyDescent="0.2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153"/>
      <c r="L331" s="46"/>
      <c r="M331" s="130" t="e">
        <f t="shared" si="5"/>
        <v>#DIV/0!</v>
      </c>
      <c r="N331" s="44"/>
    </row>
    <row r="332" spans="1:14" x14ac:dyDescent="0.2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153"/>
      <c r="L332" s="46"/>
      <c r="M332" s="130" t="e">
        <f t="shared" si="5"/>
        <v>#DIV/0!</v>
      </c>
      <c r="N332" s="44"/>
    </row>
    <row r="333" spans="1:14" x14ac:dyDescent="0.2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153"/>
      <c r="L333" s="46"/>
      <c r="M333" s="130" t="e">
        <f t="shared" si="5"/>
        <v>#DIV/0!</v>
      </c>
      <c r="N333" s="44"/>
    </row>
    <row r="334" spans="1:14" x14ac:dyDescent="0.2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153"/>
      <c r="L334" s="46"/>
      <c r="M334" s="130" t="e">
        <f t="shared" si="5"/>
        <v>#DIV/0!</v>
      </c>
      <c r="N334" s="44"/>
    </row>
    <row r="335" spans="1:14" x14ac:dyDescent="0.2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153"/>
      <c r="L335" s="46"/>
      <c r="M335" s="130" t="e">
        <f t="shared" si="5"/>
        <v>#DIV/0!</v>
      </c>
      <c r="N335" s="44"/>
    </row>
    <row r="336" spans="1:14" x14ac:dyDescent="0.2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153"/>
      <c r="L336" s="46"/>
      <c r="M336" s="130" t="e">
        <f t="shared" si="5"/>
        <v>#DIV/0!</v>
      </c>
      <c r="N336" s="44"/>
    </row>
    <row r="337" spans="1:14" x14ac:dyDescent="0.2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153"/>
      <c r="L337" s="46"/>
      <c r="M337" s="130" t="e">
        <f t="shared" si="5"/>
        <v>#DIV/0!</v>
      </c>
      <c r="N337" s="44"/>
    </row>
    <row r="338" spans="1:14" x14ac:dyDescent="0.2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153"/>
      <c r="L338" s="46"/>
      <c r="M338" s="130" t="e">
        <f t="shared" si="5"/>
        <v>#DIV/0!</v>
      </c>
      <c r="N338" s="44"/>
    </row>
    <row r="339" spans="1:14" x14ac:dyDescent="0.2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153"/>
      <c r="L339" s="46"/>
      <c r="M339" s="130" t="e">
        <f t="shared" si="5"/>
        <v>#DIV/0!</v>
      </c>
      <c r="N339" s="44"/>
    </row>
    <row r="340" spans="1:14" x14ac:dyDescent="0.2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153"/>
      <c r="L340" s="46"/>
      <c r="M340" s="130" t="e">
        <f t="shared" si="5"/>
        <v>#DIV/0!</v>
      </c>
      <c r="N340" s="44"/>
    </row>
    <row r="341" spans="1:14" x14ac:dyDescent="0.2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153"/>
      <c r="L341" s="46"/>
      <c r="M341" s="130" t="e">
        <f t="shared" si="5"/>
        <v>#DIV/0!</v>
      </c>
      <c r="N341" s="44"/>
    </row>
    <row r="342" spans="1:14" x14ac:dyDescent="0.2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153"/>
      <c r="L342" s="46"/>
      <c r="M342" s="130" t="e">
        <f t="shared" si="5"/>
        <v>#DIV/0!</v>
      </c>
      <c r="N342" s="44"/>
    </row>
    <row r="343" spans="1:14" x14ac:dyDescent="0.2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153"/>
      <c r="L343" s="46"/>
      <c r="M343" s="130" t="e">
        <f t="shared" si="5"/>
        <v>#DIV/0!</v>
      </c>
      <c r="N343" s="44"/>
    </row>
    <row r="344" spans="1:14" x14ac:dyDescent="0.2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153"/>
      <c r="L344" s="46"/>
      <c r="M344" s="130" t="e">
        <f t="shared" si="5"/>
        <v>#DIV/0!</v>
      </c>
      <c r="N344" s="44"/>
    </row>
    <row r="345" spans="1:14" x14ac:dyDescent="0.2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153"/>
      <c r="L345" s="46"/>
      <c r="M345" s="130" t="e">
        <f t="shared" si="5"/>
        <v>#DIV/0!</v>
      </c>
      <c r="N345" s="44"/>
    </row>
    <row r="346" spans="1:14" x14ac:dyDescent="0.2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153"/>
      <c r="L346" s="46"/>
      <c r="M346" s="130" t="e">
        <f t="shared" si="5"/>
        <v>#DIV/0!</v>
      </c>
      <c r="N346" s="44"/>
    </row>
    <row r="347" spans="1:14" x14ac:dyDescent="0.2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153"/>
      <c r="L347" s="46"/>
      <c r="M347" s="130" t="e">
        <f t="shared" si="5"/>
        <v>#DIV/0!</v>
      </c>
      <c r="N347" s="44"/>
    </row>
    <row r="348" spans="1:14" x14ac:dyDescent="0.2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153"/>
      <c r="L348" s="46"/>
      <c r="M348" s="130" t="e">
        <f t="shared" si="5"/>
        <v>#DIV/0!</v>
      </c>
      <c r="N348" s="44"/>
    </row>
    <row r="349" spans="1:14" x14ac:dyDescent="0.2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153"/>
      <c r="L349" s="46"/>
      <c r="M349" s="130" t="e">
        <f t="shared" si="5"/>
        <v>#DIV/0!</v>
      </c>
      <c r="N349" s="44"/>
    </row>
    <row r="350" spans="1:14" x14ac:dyDescent="0.2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153"/>
      <c r="L350" s="46"/>
      <c r="M350" s="130" t="e">
        <f t="shared" si="5"/>
        <v>#DIV/0!</v>
      </c>
      <c r="N350" s="44"/>
    </row>
    <row r="351" spans="1:14" x14ac:dyDescent="0.2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153"/>
      <c r="L351" s="46"/>
      <c r="M351" s="130" t="e">
        <f t="shared" si="5"/>
        <v>#DIV/0!</v>
      </c>
      <c r="N351" s="44"/>
    </row>
    <row r="352" spans="1:14" x14ac:dyDescent="0.2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153"/>
      <c r="L352" s="46"/>
      <c r="M352" s="130" t="e">
        <f t="shared" si="5"/>
        <v>#DIV/0!</v>
      </c>
      <c r="N352" s="44"/>
    </row>
    <row r="353" spans="1:14" x14ac:dyDescent="0.2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153"/>
      <c r="L353" s="46"/>
      <c r="M353" s="130" t="e">
        <f t="shared" si="5"/>
        <v>#DIV/0!</v>
      </c>
      <c r="N353" s="44"/>
    </row>
    <row r="354" spans="1:14" x14ac:dyDescent="0.2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153"/>
      <c r="L354" s="46"/>
      <c r="M354" s="130" t="e">
        <f t="shared" si="5"/>
        <v>#DIV/0!</v>
      </c>
      <c r="N354" s="44"/>
    </row>
    <row r="355" spans="1:14" x14ac:dyDescent="0.2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153"/>
      <c r="L355" s="46"/>
      <c r="M355" s="130" t="e">
        <f t="shared" si="5"/>
        <v>#DIV/0!</v>
      </c>
      <c r="N355" s="44"/>
    </row>
    <row r="356" spans="1:14" x14ac:dyDescent="0.2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153"/>
      <c r="L356" s="46"/>
      <c r="M356" s="130" t="e">
        <f t="shared" si="5"/>
        <v>#DIV/0!</v>
      </c>
      <c r="N356" s="44"/>
    </row>
    <row r="357" spans="1:14" x14ac:dyDescent="0.2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153"/>
      <c r="L357" s="46"/>
      <c r="M357" s="130" t="e">
        <f t="shared" si="5"/>
        <v>#DIV/0!</v>
      </c>
      <c r="N357" s="44"/>
    </row>
    <row r="358" spans="1:14" x14ac:dyDescent="0.2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153"/>
      <c r="L358" s="46"/>
      <c r="M358" s="130" t="e">
        <f t="shared" si="5"/>
        <v>#DIV/0!</v>
      </c>
      <c r="N358" s="44"/>
    </row>
    <row r="359" spans="1:14" x14ac:dyDescent="0.2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153"/>
      <c r="L359" s="46"/>
      <c r="M359" s="130" t="e">
        <f t="shared" si="5"/>
        <v>#DIV/0!</v>
      </c>
      <c r="N359" s="44"/>
    </row>
    <row r="360" spans="1:14" x14ac:dyDescent="0.2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153"/>
      <c r="L360" s="46"/>
      <c r="M360" s="130" t="e">
        <f t="shared" si="5"/>
        <v>#DIV/0!</v>
      </c>
      <c r="N360" s="44"/>
    </row>
    <row r="361" spans="1:14" x14ac:dyDescent="0.2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153"/>
      <c r="L361" s="46"/>
      <c r="M361" s="130" t="e">
        <f t="shared" si="5"/>
        <v>#DIV/0!</v>
      </c>
      <c r="N361" s="44"/>
    </row>
    <row r="362" spans="1:14" x14ac:dyDescent="0.2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153"/>
      <c r="L362" s="46"/>
      <c r="M362" s="130" t="e">
        <f t="shared" si="5"/>
        <v>#DIV/0!</v>
      </c>
      <c r="N362" s="44"/>
    </row>
    <row r="363" spans="1:14" x14ac:dyDescent="0.2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153"/>
      <c r="L363" s="46"/>
      <c r="M363" s="130" t="e">
        <f t="shared" si="5"/>
        <v>#DIV/0!</v>
      </c>
      <c r="N363" s="44"/>
    </row>
    <row r="364" spans="1:14" x14ac:dyDescent="0.2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153"/>
      <c r="L364" s="46"/>
      <c r="M364" s="130" t="e">
        <f t="shared" si="5"/>
        <v>#DIV/0!</v>
      </c>
      <c r="N364" s="44"/>
    </row>
    <row r="365" spans="1:14" x14ac:dyDescent="0.2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153"/>
      <c r="L365" s="46"/>
      <c r="M365" s="130" t="e">
        <f t="shared" si="5"/>
        <v>#DIV/0!</v>
      </c>
      <c r="N365" s="44"/>
    </row>
    <row r="366" spans="1:14" x14ac:dyDescent="0.2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153"/>
      <c r="L366" s="46"/>
      <c r="M366" s="130" t="e">
        <f t="shared" si="5"/>
        <v>#DIV/0!</v>
      </c>
      <c r="N366" s="44"/>
    </row>
    <row r="367" spans="1:14" x14ac:dyDescent="0.2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153"/>
      <c r="L367" s="46"/>
      <c r="M367" s="130" t="e">
        <f t="shared" si="5"/>
        <v>#DIV/0!</v>
      </c>
      <c r="N367" s="44"/>
    </row>
    <row r="368" spans="1:14" x14ac:dyDescent="0.2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153"/>
      <c r="L368" s="46"/>
      <c r="M368" s="130" t="e">
        <f t="shared" si="5"/>
        <v>#DIV/0!</v>
      </c>
      <c r="N368" s="44"/>
    </row>
    <row r="369" spans="1:14" x14ac:dyDescent="0.2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153"/>
      <c r="L369" s="46"/>
      <c r="M369" s="130" t="e">
        <f t="shared" si="5"/>
        <v>#DIV/0!</v>
      </c>
      <c r="N369" s="44"/>
    </row>
    <row r="370" spans="1:14" x14ac:dyDescent="0.2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153"/>
      <c r="L370" s="46"/>
      <c r="M370" s="130" t="e">
        <f t="shared" si="5"/>
        <v>#DIV/0!</v>
      </c>
      <c r="N370" s="44"/>
    </row>
    <row r="371" spans="1:14" x14ac:dyDescent="0.2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153"/>
      <c r="L371" s="46"/>
      <c r="M371" s="130" t="e">
        <f t="shared" si="5"/>
        <v>#DIV/0!</v>
      </c>
      <c r="N371" s="44"/>
    </row>
    <row r="372" spans="1:14" x14ac:dyDescent="0.2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153"/>
      <c r="L372" s="46"/>
      <c r="M372" s="130" t="e">
        <f t="shared" si="5"/>
        <v>#DIV/0!</v>
      </c>
      <c r="N372" s="44"/>
    </row>
    <row r="373" spans="1:14" x14ac:dyDescent="0.2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153"/>
      <c r="L373" s="46"/>
      <c r="M373" s="130" t="e">
        <f t="shared" si="5"/>
        <v>#DIV/0!</v>
      </c>
      <c r="N373" s="44"/>
    </row>
    <row r="374" spans="1:14" x14ac:dyDescent="0.2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153"/>
      <c r="L374" s="46"/>
      <c r="M374" s="130" t="e">
        <f t="shared" si="5"/>
        <v>#DIV/0!</v>
      </c>
      <c r="N374" s="44"/>
    </row>
    <row r="375" spans="1:14" x14ac:dyDescent="0.2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153"/>
      <c r="L375" s="46"/>
      <c r="M375" s="130" t="e">
        <f t="shared" si="5"/>
        <v>#DIV/0!</v>
      </c>
      <c r="N375" s="44"/>
    </row>
    <row r="376" spans="1:14" x14ac:dyDescent="0.2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153"/>
      <c r="L376" s="46"/>
      <c r="M376" s="130" t="e">
        <f t="shared" si="5"/>
        <v>#DIV/0!</v>
      </c>
      <c r="N376" s="44"/>
    </row>
    <row r="377" spans="1:14" x14ac:dyDescent="0.2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153"/>
      <c r="L377" s="46"/>
      <c r="M377" s="130" t="e">
        <f t="shared" si="5"/>
        <v>#DIV/0!</v>
      </c>
      <c r="N377" s="44"/>
    </row>
    <row r="378" spans="1:14" x14ac:dyDescent="0.2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153"/>
      <c r="L378" s="46"/>
      <c r="M378" s="130" t="e">
        <f t="shared" si="5"/>
        <v>#DIV/0!</v>
      </c>
      <c r="N378" s="44"/>
    </row>
    <row r="379" spans="1:14" x14ac:dyDescent="0.2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153"/>
      <c r="L379" s="46"/>
      <c r="M379" s="130" t="e">
        <f t="shared" si="5"/>
        <v>#DIV/0!</v>
      </c>
      <c r="N379" s="44"/>
    </row>
    <row r="380" spans="1:14" x14ac:dyDescent="0.2">
      <c r="A380" s="99"/>
      <c r="B380" s="99"/>
      <c r="C380" s="99"/>
      <c r="D380" s="99"/>
      <c r="E380" s="99"/>
      <c r="F380" s="99"/>
      <c r="G380" s="99"/>
      <c r="H380" s="99"/>
      <c r="I380" s="99"/>
      <c r="J380" s="99"/>
      <c r="K380" s="153"/>
      <c r="L380" s="46"/>
      <c r="M380" s="130" t="e">
        <f t="shared" si="5"/>
        <v>#DIV/0!</v>
      </c>
      <c r="N380" s="44"/>
    </row>
    <row r="381" spans="1:14" x14ac:dyDescent="0.2">
      <c r="A381" s="99"/>
      <c r="B381" s="99"/>
      <c r="C381" s="99"/>
      <c r="D381" s="99"/>
      <c r="E381" s="99"/>
      <c r="F381" s="99"/>
      <c r="G381" s="99"/>
      <c r="H381" s="99"/>
      <c r="I381" s="99"/>
      <c r="J381" s="99"/>
      <c r="K381" s="153"/>
      <c r="L381" s="46"/>
      <c r="M381" s="130" t="e">
        <f t="shared" si="5"/>
        <v>#DIV/0!</v>
      </c>
      <c r="N381" s="44"/>
    </row>
    <row r="382" spans="1:14" x14ac:dyDescent="0.2">
      <c r="A382" s="99"/>
      <c r="B382" s="99"/>
      <c r="C382" s="99"/>
      <c r="D382" s="99"/>
      <c r="E382" s="99"/>
      <c r="F382" s="99"/>
      <c r="G382" s="99"/>
      <c r="H382" s="99"/>
      <c r="I382" s="99"/>
      <c r="J382" s="99"/>
      <c r="K382" s="153"/>
      <c r="L382" s="46"/>
      <c r="M382" s="130" t="e">
        <f t="shared" si="5"/>
        <v>#DIV/0!</v>
      </c>
      <c r="N382" s="44"/>
    </row>
    <row r="383" spans="1:14" x14ac:dyDescent="0.2">
      <c r="A383" s="99"/>
      <c r="B383" s="99"/>
      <c r="C383" s="99"/>
      <c r="D383" s="99"/>
      <c r="E383" s="99"/>
      <c r="F383" s="99"/>
      <c r="G383" s="99"/>
      <c r="H383" s="99"/>
      <c r="I383" s="99"/>
      <c r="J383" s="99"/>
      <c r="K383" s="153"/>
      <c r="L383" s="46"/>
      <c r="M383" s="130" t="e">
        <f t="shared" si="5"/>
        <v>#DIV/0!</v>
      </c>
      <c r="N383" s="44"/>
    </row>
    <row r="384" spans="1:14" x14ac:dyDescent="0.2">
      <c r="A384" s="99"/>
      <c r="B384" s="99"/>
      <c r="C384" s="99"/>
      <c r="D384" s="99"/>
      <c r="E384" s="99"/>
      <c r="F384" s="99"/>
      <c r="G384" s="99"/>
      <c r="H384" s="99"/>
      <c r="I384" s="99"/>
      <c r="J384" s="99"/>
      <c r="K384" s="153"/>
      <c r="L384" s="46"/>
      <c r="M384" s="130" t="e">
        <f t="shared" si="5"/>
        <v>#DIV/0!</v>
      </c>
      <c r="N384" s="44"/>
    </row>
    <row r="385" spans="1:14" x14ac:dyDescent="0.2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153"/>
      <c r="L385" s="46"/>
      <c r="M385" s="130" t="e">
        <f t="shared" si="5"/>
        <v>#DIV/0!</v>
      </c>
      <c r="N385" s="44"/>
    </row>
    <row r="386" spans="1:14" x14ac:dyDescent="0.2">
      <c r="A386" s="99"/>
      <c r="B386" s="99"/>
      <c r="C386" s="99"/>
      <c r="D386" s="99"/>
      <c r="E386" s="99"/>
      <c r="F386" s="99"/>
      <c r="G386" s="99"/>
      <c r="H386" s="99"/>
      <c r="I386" s="99"/>
      <c r="J386" s="99"/>
      <c r="K386" s="153"/>
      <c r="L386" s="46"/>
      <c r="M386" s="130" t="e">
        <f t="shared" si="5"/>
        <v>#DIV/0!</v>
      </c>
      <c r="N386" s="44"/>
    </row>
    <row r="387" spans="1:14" x14ac:dyDescent="0.2">
      <c r="A387" s="99"/>
      <c r="B387" s="99"/>
      <c r="C387" s="99"/>
      <c r="D387" s="99"/>
      <c r="E387" s="99"/>
      <c r="F387" s="99"/>
      <c r="G387" s="99"/>
      <c r="H387" s="99"/>
      <c r="I387" s="99"/>
      <c r="J387" s="99"/>
      <c r="K387" s="153"/>
      <c r="L387" s="46"/>
      <c r="M387" s="130" t="e">
        <f t="shared" si="5"/>
        <v>#DIV/0!</v>
      </c>
      <c r="N387" s="44"/>
    </row>
    <row r="388" spans="1:14" x14ac:dyDescent="0.2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153"/>
      <c r="L388" s="46"/>
      <c r="M388" s="130" t="e">
        <f t="shared" si="5"/>
        <v>#DIV/0!</v>
      </c>
      <c r="N388" s="44"/>
    </row>
    <row r="389" spans="1:14" x14ac:dyDescent="0.2">
      <c r="A389" s="99"/>
      <c r="B389" s="99"/>
      <c r="C389" s="99"/>
      <c r="D389" s="99"/>
      <c r="E389" s="99"/>
      <c r="F389" s="99"/>
      <c r="G389" s="99"/>
      <c r="H389" s="99"/>
      <c r="I389" s="99"/>
      <c r="J389" s="99"/>
      <c r="K389" s="153"/>
      <c r="L389" s="46"/>
      <c r="M389" s="130" t="e">
        <f t="shared" ref="M389:M452" si="6">((I389-E389)/(H389-D389))*205+E389</f>
        <v>#DIV/0!</v>
      </c>
      <c r="N389" s="44"/>
    </row>
    <row r="390" spans="1:14" x14ac:dyDescent="0.2">
      <c r="A390" s="99"/>
      <c r="B390" s="99"/>
      <c r="C390" s="99"/>
      <c r="D390" s="99"/>
      <c r="E390" s="99"/>
      <c r="F390" s="99"/>
      <c r="G390" s="99"/>
      <c r="H390" s="99"/>
      <c r="I390" s="99"/>
      <c r="J390" s="99"/>
      <c r="K390" s="153"/>
      <c r="L390" s="46"/>
      <c r="M390" s="130" t="e">
        <f t="shared" si="6"/>
        <v>#DIV/0!</v>
      </c>
      <c r="N390" s="44"/>
    </row>
    <row r="391" spans="1:14" x14ac:dyDescent="0.2">
      <c r="A391" s="99"/>
      <c r="B391" s="99"/>
      <c r="C391" s="99"/>
      <c r="D391" s="99"/>
      <c r="E391" s="99"/>
      <c r="F391" s="99"/>
      <c r="G391" s="99"/>
      <c r="H391" s="99"/>
      <c r="I391" s="99"/>
      <c r="J391" s="99"/>
      <c r="K391" s="153"/>
      <c r="L391" s="46"/>
      <c r="M391" s="130" t="e">
        <f t="shared" si="6"/>
        <v>#DIV/0!</v>
      </c>
      <c r="N391" s="44"/>
    </row>
    <row r="392" spans="1:14" x14ac:dyDescent="0.2">
      <c r="A392" s="99"/>
      <c r="B392" s="99"/>
      <c r="C392" s="99"/>
      <c r="D392" s="99"/>
      <c r="E392" s="99"/>
      <c r="F392" s="99"/>
      <c r="G392" s="99"/>
      <c r="H392" s="99"/>
      <c r="I392" s="99"/>
      <c r="J392" s="99"/>
      <c r="K392" s="153"/>
      <c r="L392" s="46"/>
      <c r="M392" s="130" t="e">
        <f t="shared" si="6"/>
        <v>#DIV/0!</v>
      </c>
      <c r="N392" s="44"/>
    </row>
    <row r="393" spans="1:14" x14ac:dyDescent="0.2">
      <c r="A393" s="99"/>
      <c r="B393" s="99"/>
      <c r="C393" s="99"/>
      <c r="D393" s="99"/>
      <c r="E393" s="99"/>
      <c r="F393" s="99"/>
      <c r="G393" s="99"/>
      <c r="H393" s="99"/>
      <c r="I393" s="99"/>
      <c r="J393" s="99"/>
      <c r="K393" s="153"/>
      <c r="L393" s="46"/>
      <c r="M393" s="130" t="e">
        <f t="shared" si="6"/>
        <v>#DIV/0!</v>
      </c>
      <c r="N393" s="44"/>
    </row>
    <row r="394" spans="1:14" x14ac:dyDescent="0.2">
      <c r="A394" s="99"/>
      <c r="B394" s="99"/>
      <c r="C394" s="99"/>
      <c r="D394" s="99"/>
      <c r="E394" s="99"/>
      <c r="F394" s="99"/>
      <c r="G394" s="99"/>
      <c r="H394" s="99"/>
      <c r="I394" s="99"/>
      <c r="J394" s="99"/>
      <c r="K394" s="153"/>
      <c r="L394" s="46"/>
      <c r="M394" s="130" t="e">
        <f t="shared" si="6"/>
        <v>#DIV/0!</v>
      </c>
      <c r="N394" s="44"/>
    </row>
    <row r="395" spans="1:14" x14ac:dyDescent="0.2">
      <c r="A395" s="99"/>
      <c r="B395" s="99"/>
      <c r="C395" s="99"/>
      <c r="D395" s="99"/>
      <c r="E395" s="99"/>
      <c r="F395" s="99"/>
      <c r="G395" s="99"/>
      <c r="H395" s="99"/>
      <c r="I395" s="99"/>
      <c r="J395" s="99"/>
      <c r="K395" s="153"/>
      <c r="L395" s="46"/>
      <c r="M395" s="130" t="e">
        <f t="shared" si="6"/>
        <v>#DIV/0!</v>
      </c>
      <c r="N395" s="44"/>
    </row>
    <row r="396" spans="1:14" x14ac:dyDescent="0.2">
      <c r="A396" s="99"/>
      <c r="B396" s="99"/>
      <c r="C396" s="99"/>
      <c r="D396" s="99"/>
      <c r="E396" s="99"/>
      <c r="F396" s="99"/>
      <c r="G396" s="99"/>
      <c r="H396" s="99"/>
      <c r="I396" s="99"/>
      <c r="J396" s="99"/>
      <c r="K396" s="153"/>
      <c r="L396" s="46"/>
      <c r="M396" s="130" t="e">
        <f t="shared" si="6"/>
        <v>#DIV/0!</v>
      </c>
      <c r="N396" s="44"/>
    </row>
    <row r="397" spans="1:14" x14ac:dyDescent="0.2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153"/>
      <c r="L397" s="46"/>
      <c r="M397" s="130" t="e">
        <f t="shared" si="6"/>
        <v>#DIV/0!</v>
      </c>
      <c r="N397" s="44"/>
    </row>
    <row r="398" spans="1:14" x14ac:dyDescent="0.2">
      <c r="A398" s="99"/>
      <c r="B398" s="99"/>
      <c r="C398" s="99"/>
      <c r="D398" s="99"/>
      <c r="E398" s="99"/>
      <c r="F398" s="99"/>
      <c r="G398" s="99"/>
      <c r="H398" s="99"/>
      <c r="I398" s="99"/>
      <c r="J398" s="99"/>
      <c r="K398" s="153"/>
      <c r="L398" s="46"/>
      <c r="M398" s="130" t="e">
        <f t="shared" si="6"/>
        <v>#DIV/0!</v>
      </c>
      <c r="N398" s="44"/>
    </row>
    <row r="399" spans="1:14" x14ac:dyDescent="0.2">
      <c r="A399" s="99"/>
      <c r="B399" s="99"/>
      <c r="C399" s="99"/>
      <c r="D399" s="99"/>
      <c r="E399" s="99"/>
      <c r="F399" s="99"/>
      <c r="G399" s="99"/>
      <c r="H399" s="99"/>
      <c r="I399" s="99"/>
      <c r="J399" s="99"/>
      <c r="K399" s="153"/>
      <c r="L399" s="46"/>
      <c r="M399" s="130" t="e">
        <f t="shared" si="6"/>
        <v>#DIV/0!</v>
      </c>
      <c r="N399" s="44"/>
    </row>
    <row r="400" spans="1:14" x14ac:dyDescent="0.2">
      <c r="A400" s="99"/>
      <c r="B400" s="99"/>
      <c r="C400" s="99"/>
      <c r="D400" s="99"/>
      <c r="E400" s="99"/>
      <c r="F400" s="99"/>
      <c r="G400" s="99"/>
      <c r="H400" s="99"/>
      <c r="I400" s="99"/>
      <c r="J400" s="99"/>
      <c r="K400" s="153"/>
      <c r="L400" s="46"/>
      <c r="M400" s="130" t="e">
        <f t="shared" si="6"/>
        <v>#DIV/0!</v>
      </c>
      <c r="N400" s="44"/>
    </row>
    <row r="401" spans="1:14" x14ac:dyDescent="0.2">
      <c r="A401" s="99"/>
      <c r="B401" s="99"/>
      <c r="C401" s="99"/>
      <c r="D401" s="99"/>
      <c r="E401" s="99"/>
      <c r="F401" s="99"/>
      <c r="G401" s="99"/>
      <c r="H401" s="99"/>
      <c r="I401" s="99"/>
      <c r="J401" s="99"/>
      <c r="K401" s="153"/>
      <c r="L401" s="46"/>
      <c r="M401" s="130" t="e">
        <f t="shared" si="6"/>
        <v>#DIV/0!</v>
      </c>
      <c r="N401" s="44"/>
    </row>
    <row r="402" spans="1:14" x14ac:dyDescent="0.2">
      <c r="A402" s="99"/>
      <c r="B402" s="99"/>
      <c r="C402" s="99"/>
      <c r="D402" s="99"/>
      <c r="E402" s="99"/>
      <c r="F402" s="99"/>
      <c r="G402" s="99"/>
      <c r="H402" s="99"/>
      <c r="I402" s="99"/>
      <c r="J402" s="99"/>
      <c r="K402" s="153"/>
      <c r="L402" s="46"/>
      <c r="M402" s="130" t="e">
        <f t="shared" si="6"/>
        <v>#DIV/0!</v>
      </c>
      <c r="N402" s="44"/>
    </row>
    <row r="403" spans="1:14" x14ac:dyDescent="0.2">
      <c r="A403" s="99"/>
      <c r="B403" s="99"/>
      <c r="C403" s="99"/>
      <c r="D403" s="99"/>
      <c r="E403" s="99"/>
      <c r="F403" s="99"/>
      <c r="G403" s="99"/>
      <c r="H403" s="99"/>
      <c r="I403" s="99"/>
      <c r="J403" s="99"/>
      <c r="K403" s="153"/>
      <c r="L403" s="46"/>
      <c r="M403" s="130" t="e">
        <f t="shared" si="6"/>
        <v>#DIV/0!</v>
      </c>
      <c r="N403" s="44"/>
    </row>
    <row r="404" spans="1:14" x14ac:dyDescent="0.2">
      <c r="A404" s="99"/>
      <c r="B404" s="99"/>
      <c r="C404" s="99"/>
      <c r="D404" s="99"/>
      <c r="E404" s="99"/>
      <c r="F404" s="99"/>
      <c r="G404" s="99"/>
      <c r="H404" s="99"/>
      <c r="I404" s="99"/>
      <c r="J404" s="99"/>
      <c r="K404" s="153"/>
      <c r="L404" s="46"/>
      <c r="M404" s="130" t="e">
        <f t="shared" si="6"/>
        <v>#DIV/0!</v>
      </c>
      <c r="N404" s="44"/>
    </row>
    <row r="405" spans="1:14" x14ac:dyDescent="0.2">
      <c r="A405" s="99"/>
      <c r="B405" s="99"/>
      <c r="C405" s="99"/>
      <c r="D405" s="99"/>
      <c r="E405" s="99"/>
      <c r="F405" s="99"/>
      <c r="G405" s="99"/>
      <c r="H405" s="99"/>
      <c r="I405" s="99"/>
      <c r="J405" s="99"/>
      <c r="K405" s="153"/>
      <c r="L405" s="46"/>
      <c r="M405" s="130" t="e">
        <f t="shared" si="6"/>
        <v>#DIV/0!</v>
      </c>
      <c r="N405" s="44"/>
    </row>
    <row r="406" spans="1:14" x14ac:dyDescent="0.2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153"/>
      <c r="L406" s="46"/>
      <c r="M406" s="130" t="e">
        <f t="shared" si="6"/>
        <v>#DIV/0!</v>
      </c>
      <c r="N406" s="44"/>
    </row>
    <row r="407" spans="1:14" x14ac:dyDescent="0.2">
      <c r="A407" s="99"/>
      <c r="B407" s="99"/>
      <c r="C407" s="99"/>
      <c r="D407" s="99"/>
      <c r="E407" s="99"/>
      <c r="F407" s="99"/>
      <c r="G407" s="99"/>
      <c r="H407" s="99"/>
      <c r="I407" s="99"/>
      <c r="J407" s="99"/>
      <c r="K407" s="153"/>
      <c r="L407" s="46"/>
      <c r="M407" s="130" t="e">
        <f t="shared" si="6"/>
        <v>#DIV/0!</v>
      </c>
      <c r="N407" s="44"/>
    </row>
    <row r="408" spans="1:14" x14ac:dyDescent="0.2">
      <c r="A408" s="99"/>
      <c r="B408" s="99"/>
      <c r="C408" s="99"/>
      <c r="D408" s="99"/>
      <c r="E408" s="99"/>
      <c r="F408" s="99"/>
      <c r="G408" s="99"/>
      <c r="H408" s="99"/>
      <c r="I408" s="99"/>
      <c r="J408" s="99"/>
      <c r="K408" s="153"/>
      <c r="L408" s="46"/>
      <c r="M408" s="130" t="e">
        <f t="shared" si="6"/>
        <v>#DIV/0!</v>
      </c>
      <c r="N408" s="44"/>
    </row>
    <row r="409" spans="1:14" x14ac:dyDescent="0.2">
      <c r="A409" s="99"/>
      <c r="B409" s="99"/>
      <c r="C409" s="99"/>
      <c r="D409" s="99"/>
      <c r="E409" s="99"/>
      <c r="F409" s="99"/>
      <c r="G409" s="99"/>
      <c r="H409" s="99"/>
      <c r="I409" s="99"/>
      <c r="J409" s="99"/>
      <c r="K409" s="153"/>
      <c r="L409" s="46"/>
      <c r="M409" s="130" t="e">
        <f t="shared" si="6"/>
        <v>#DIV/0!</v>
      </c>
      <c r="N409" s="44"/>
    </row>
    <row r="410" spans="1:14" x14ac:dyDescent="0.2">
      <c r="A410" s="99"/>
      <c r="B410" s="99"/>
      <c r="C410" s="99"/>
      <c r="D410" s="99"/>
      <c r="E410" s="99"/>
      <c r="F410" s="99"/>
      <c r="G410" s="99"/>
      <c r="H410" s="99"/>
      <c r="I410" s="99"/>
      <c r="J410" s="99"/>
      <c r="K410" s="153"/>
      <c r="L410" s="46"/>
      <c r="M410" s="130" t="e">
        <f t="shared" si="6"/>
        <v>#DIV/0!</v>
      </c>
      <c r="N410" s="44"/>
    </row>
    <row r="411" spans="1:14" x14ac:dyDescent="0.2">
      <c r="A411" s="99"/>
      <c r="B411" s="99"/>
      <c r="C411" s="99"/>
      <c r="D411" s="99"/>
      <c r="E411" s="99"/>
      <c r="F411" s="99"/>
      <c r="G411" s="99"/>
      <c r="H411" s="99"/>
      <c r="I411" s="99"/>
      <c r="J411" s="99"/>
      <c r="K411" s="153"/>
      <c r="L411" s="46"/>
      <c r="M411" s="130" t="e">
        <f t="shared" si="6"/>
        <v>#DIV/0!</v>
      </c>
      <c r="N411" s="44"/>
    </row>
    <row r="412" spans="1:14" x14ac:dyDescent="0.2">
      <c r="A412" s="99"/>
      <c r="B412" s="99"/>
      <c r="C412" s="99"/>
      <c r="D412" s="99"/>
      <c r="E412" s="99"/>
      <c r="F412" s="99"/>
      <c r="G412" s="99"/>
      <c r="H412" s="99"/>
      <c r="I412" s="99"/>
      <c r="J412" s="99"/>
      <c r="K412" s="153"/>
      <c r="L412" s="46"/>
      <c r="M412" s="130" t="e">
        <f t="shared" si="6"/>
        <v>#DIV/0!</v>
      </c>
      <c r="N412" s="44"/>
    </row>
    <row r="413" spans="1:14" x14ac:dyDescent="0.2">
      <c r="A413" s="99"/>
      <c r="B413" s="99"/>
      <c r="C413" s="99"/>
      <c r="D413" s="99"/>
      <c r="E413" s="99"/>
      <c r="F413" s="99"/>
      <c r="G413" s="99"/>
      <c r="H413" s="99"/>
      <c r="I413" s="99"/>
      <c r="J413" s="99"/>
      <c r="K413" s="153"/>
      <c r="L413" s="46"/>
      <c r="M413" s="130" t="e">
        <f t="shared" si="6"/>
        <v>#DIV/0!</v>
      </c>
      <c r="N413" s="44"/>
    </row>
    <row r="414" spans="1:14" x14ac:dyDescent="0.2">
      <c r="A414" s="99"/>
      <c r="B414" s="99"/>
      <c r="C414" s="99"/>
      <c r="D414" s="99"/>
      <c r="E414" s="99"/>
      <c r="F414" s="99"/>
      <c r="G414" s="99"/>
      <c r="H414" s="99"/>
      <c r="I414" s="99"/>
      <c r="J414" s="99"/>
      <c r="K414" s="153"/>
      <c r="L414" s="46"/>
      <c r="M414" s="130" t="e">
        <f t="shared" si="6"/>
        <v>#DIV/0!</v>
      </c>
      <c r="N414" s="44"/>
    </row>
    <row r="415" spans="1:14" x14ac:dyDescent="0.2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153"/>
      <c r="L415" s="46"/>
      <c r="M415" s="130" t="e">
        <f t="shared" si="6"/>
        <v>#DIV/0!</v>
      </c>
      <c r="N415" s="44"/>
    </row>
    <row r="416" spans="1:14" x14ac:dyDescent="0.2">
      <c r="A416" s="99"/>
      <c r="B416" s="99"/>
      <c r="C416" s="99"/>
      <c r="D416" s="99"/>
      <c r="E416" s="99"/>
      <c r="F416" s="99"/>
      <c r="G416" s="99"/>
      <c r="H416" s="99"/>
      <c r="I416" s="99"/>
      <c r="J416" s="99"/>
      <c r="K416" s="153"/>
      <c r="L416" s="46"/>
      <c r="M416" s="130" t="e">
        <f t="shared" si="6"/>
        <v>#DIV/0!</v>
      </c>
      <c r="N416" s="44"/>
    </row>
    <row r="417" spans="1:14" x14ac:dyDescent="0.2">
      <c r="A417" s="99"/>
      <c r="B417" s="99"/>
      <c r="C417" s="99"/>
      <c r="D417" s="99"/>
      <c r="E417" s="99"/>
      <c r="F417" s="99"/>
      <c r="G417" s="99"/>
      <c r="H417" s="99"/>
      <c r="I417" s="99"/>
      <c r="J417" s="99"/>
      <c r="K417" s="153"/>
      <c r="L417" s="46"/>
      <c r="M417" s="130" t="e">
        <f t="shared" si="6"/>
        <v>#DIV/0!</v>
      </c>
      <c r="N417" s="44"/>
    </row>
    <row r="418" spans="1:14" x14ac:dyDescent="0.2">
      <c r="A418" s="99"/>
      <c r="B418" s="99"/>
      <c r="C418" s="99"/>
      <c r="D418" s="99"/>
      <c r="E418" s="99"/>
      <c r="F418" s="99"/>
      <c r="G418" s="99"/>
      <c r="H418" s="99"/>
      <c r="I418" s="99"/>
      <c r="J418" s="99"/>
      <c r="K418" s="153"/>
      <c r="L418" s="46"/>
      <c r="M418" s="130" t="e">
        <f t="shared" si="6"/>
        <v>#DIV/0!</v>
      </c>
      <c r="N418" s="44"/>
    </row>
    <row r="419" spans="1:14" x14ac:dyDescent="0.2">
      <c r="A419" s="99"/>
      <c r="B419" s="99"/>
      <c r="C419" s="99"/>
      <c r="D419" s="99"/>
      <c r="E419" s="99"/>
      <c r="F419" s="99"/>
      <c r="G419" s="99"/>
      <c r="H419" s="99"/>
      <c r="I419" s="99"/>
      <c r="J419" s="99"/>
      <c r="K419" s="153"/>
      <c r="L419" s="46"/>
      <c r="M419" s="130" t="e">
        <f t="shared" si="6"/>
        <v>#DIV/0!</v>
      </c>
      <c r="N419" s="44"/>
    </row>
    <row r="420" spans="1:14" x14ac:dyDescent="0.2">
      <c r="A420" s="99"/>
      <c r="B420" s="99"/>
      <c r="C420" s="99"/>
      <c r="D420" s="99"/>
      <c r="E420" s="99"/>
      <c r="F420" s="99"/>
      <c r="G420" s="99"/>
      <c r="H420" s="99"/>
      <c r="I420" s="99"/>
      <c r="J420" s="99"/>
      <c r="K420" s="153"/>
      <c r="L420" s="46"/>
      <c r="M420" s="130" t="e">
        <f t="shared" si="6"/>
        <v>#DIV/0!</v>
      </c>
      <c r="N420" s="44"/>
    </row>
    <row r="421" spans="1:14" x14ac:dyDescent="0.2">
      <c r="A421" s="99"/>
      <c r="B421" s="99"/>
      <c r="C421" s="99"/>
      <c r="D421" s="99"/>
      <c r="E421" s="99"/>
      <c r="F421" s="99"/>
      <c r="G421" s="99"/>
      <c r="H421" s="99"/>
      <c r="I421" s="99"/>
      <c r="J421" s="99"/>
      <c r="K421" s="153"/>
      <c r="L421" s="46"/>
      <c r="M421" s="130" t="e">
        <f t="shared" si="6"/>
        <v>#DIV/0!</v>
      </c>
      <c r="N421" s="44"/>
    </row>
    <row r="422" spans="1:14" x14ac:dyDescent="0.2">
      <c r="A422" s="99"/>
      <c r="B422" s="99"/>
      <c r="C422" s="99"/>
      <c r="D422" s="99"/>
      <c r="E422" s="99"/>
      <c r="F422" s="99"/>
      <c r="G422" s="99"/>
      <c r="H422" s="99"/>
      <c r="I422" s="99"/>
      <c r="J422" s="99"/>
      <c r="K422" s="153"/>
      <c r="L422" s="46"/>
      <c r="M422" s="130" t="e">
        <f t="shared" si="6"/>
        <v>#DIV/0!</v>
      </c>
      <c r="N422" s="44"/>
    </row>
    <row r="423" spans="1:14" x14ac:dyDescent="0.2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153"/>
      <c r="L423" s="46"/>
      <c r="M423" s="130" t="e">
        <f t="shared" si="6"/>
        <v>#DIV/0!</v>
      </c>
      <c r="N423" s="44"/>
    </row>
    <row r="424" spans="1:14" x14ac:dyDescent="0.2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153"/>
      <c r="L424" s="46"/>
      <c r="M424" s="130" t="e">
        <f t="shared" si="6"/>
        <v>#DIV/0!</v>
      </c>
      <c r="N424" s="44"/>
    </row>
    <row r="425" spans="1:14" x14ac:dyDescent="0.2">
      <c r="A425" s="99"/>
      <c r="B425" s="99"/>
      <c r="C425" s="99"/>
      <c r="D425" s="99"/>
      <c r="E425" s="99"/>
      <c r="F425" s="99"/>
      <c r="G425" s="99"/>
      <c r="H425" s="99"/>
      <c r="I425" s="99"/>
      <c r="J425" s="99"/>
      <c r="K425" s="153"/>
      <c r="L425" s="46"/>
      <c r="M425" s="130" t="e">
        <f t="shared" si="6"/>
        <v>#DIV/0!</v>
      </c>
      <c r="N425" s="44"/>
    </row>
    <row r="426" spans="1:14" x14ac:dyDescent="0.2">
      <c r="A426" s="99"/>
      <c r="B426" s="99"/>
      <c r="C426" s="99"/>
      <c r="D426" s="99"/>
      <c r="E426" s="99"/>
      <c r="F426" s="99"/>
      <c r="G426" s="99"/>
      <c r="H426" s="99"/>
      <c r="I426" s="99"/>
      <c r="J426" s="99"/>
      <c r="K426" s="153"/>
      <c r="L426" s="46"/>
      <c r="M426" s="130" t="e">
        <f t="shared" si="6"/>
        <v>#DIV/0!</v>
      </c>
      <c r="N426" s="44"/>
    </row>
    <row r="427" spans="1:14" x14ac:dyDescent="0.2">
      <c r="A427" s="99"/>
      <c r="B427" s="99"/>
      <c r="C427" s="99"/>
      <c r="D427" s="99"/>
      <c r="E427" s="99"/>
      <c r="F427" s="99"/>
      <c r="G427" s="99"/>
      <c r="H427" s="99"/>
      <c r="I427" s="99"/>
      <c r="J427" s="99"/>
      <c r="K427" s="153"/>
      <c r="L427" s="46"/>
      <c r="M427" s="130" t="e">
        <f t="shared" si="6"/>
        <v>#DIV/0!</v>
      </c>
      <c r="N427" s="44"/>
    </row>
    <row r="428" spans="1:14" x14ac:dyDescent="0.2">
      <c r="A428" s="99"/>
      <c r="B428" s="99"/>
      <c r="C428" s="99"/>
      <c r="D428" s="99"/>
      <c r="E428" s="99"/>
      <c r="F428" s="99"/>
      <c r="G428" s="99"/>
      <c r="H428" s="99"/>
      <c r="I428" s="99"/>
      <c r="J428" s="99"/>
      <c r="K428" s="153"/>
      <c r="L428" s="46"/>
      <c r="M428" s="130" t="e">
        <f t="shared" si="6"/>
        <v>#DIV/0!</v>
      </c>
      <c r="N428" s="44"/>
    </row>
    <row r="429" spans="1:14" x14ac:dyDescent="0.2">
      <c r="A429" s="99"/>
      <c r="B429" s="99"/>
      <c r="C429" s="99"/>
      <c r="D429" s="99"/>
      <c r="E429" s="99"/>
      <c r="F429" s="99"/>
      <c r="G429" s="99"/>
      <c r="H429" s="99"/>
      <c r="I429" s="99"/>
      <c r="J429" s="99"/>
      <c r="K429" s="153"/>
      <c r="L429" s="46"/>
      <c r="M429" s="130" t="e">
        <f t="shared" si="6"/>
        <v>#DIV/0!</v>
      </c>
      <c r="N429" s="44"/>
    </row>
    <row r="430" spans="1:14" x14ac:dyDescent="0.2">
      <c r="A430" s="99"/>
      <c r="B430" s="99"/>
      <c r="C430" s="99"/>
      <c r="D430" s="99"/>
      <c r="E430" s="99"/>
      <c r="F430" s="99"/>
      <c r="G430" s="99"/>
      <c r="H430" s="99"/>
      <c r="I430" s="99"/>
      <c r="J430" s="99"/>
      <c r="K430" s="153"/>
      <c r="L430" s="46"/>
      <c r="M430" s="130" t="e">
        <f t="shared" si="6"/>
        <v>#DIV/0!</v>
      </c>
      <c r="N430" s="44"/>
    </row>
    <row r="431" spans="1:14" x14ac:dyDescent="0.2">
      <c r="A431" s="99"/>
      <c r="B431" s="99"/>
      <c r="C431" s="99"/>
      <c r="D431" s="99"/>
      <c r="E431" s="99"/>
      <c r="F431" s="99"/>
      <c r="G431" s="99"/>
      <c r="H431" s="99"/>
      <c r="I431" s="99"/>
      <c r="J431" s="99"/>
      <c r="K431" s="153"/>
      <c r="L431" s="46"/>
      <c r="M431" s="130" t="e">
        <f t="shared" si="6"/>
        <v>#DIV/0!</v>
      </c>
      <c r="N431" s="44"/>
    </row>
    <row r="432" spans="1:14" x14ac:dyDescent="0.2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153"/>
      <c r="L432" s="46"/>
      <c r="M432" s="130" t="e">
        <f t="shared" si="6"/>
        <v>#DIV/0!</v>
      </c>
      <c r="N432" s="44"/>
    </row>
    <row r="433" spans="1:14" x14ac:dyDescent="0.2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153"/>
      <c r="L433" s="46"/>
      <c r="M433" s="130" t="e">
        <f t="shared" si="6"/>
        <v>#DIV/0!</v>
      </c>
      <c r="N433" s="44"/>
    </row>
    <row r="434" spans="1:14" x14ac:dyDescent="0.2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153"/>
      <c r="L434" s="46"/>
      <c r="M434" s="130" t="e">
        <f t="shared" si="6"/>
        <v>#DIV/0!</v>
      </c>
      <c r="N434" s="44"/>
    </row>
    <row r="435" spans="1:14" x14ac:dyDescent="0.2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153"/>
      <c r="L435" s="46"/>
      <c r="M435" s="130" t="e">
        <f t="shared" si="6"/>
        <v>#DIV/0!</v>
      </c>
      <c r="N435" s="44"/>
    </row>
    <row r="436" spans="1:14" x14ac:dyDescent="0.2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153"/>
      <c r="L436" s="46"/>
      <c r="M436" s="130" t="e">
        <f t="shared" si="6"/>
        <v>#DIV/0!</v>
      </c>
      <c r="N436" s="44"/>
    </row>
    <row r="437" spans="1:14" x14ac:dyDescent="0.2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153"/>
      <c r="L437" s="46"/>
      <c r="M437" s="130" t="e">
        <f t="shared" si="6"/>
        <v>#DIV/0!</v>
      </c>
      <c r="N437" s="44"/>
    </row>
    <row r="438" spans="1:14" x14ac:dyDescent="0.2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153"/>
      <c r="L438" s="46"/>
      <c r="M438" s="130" t="e">
        <f t="shared" si="6"/>
        <v>#DIV/0!</v>
      </c>
      <c r="N438" s="44"/>
    </row>
    <row r="439" spans="1:14" x14ac:dyDescent="0.2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153"/>
      <c r="L439" s="46"/>
      <c r="M439" s="130" t="e">
        <f t="shared" si="6"/>
        <v>#DIV/0!</v>
      </c>
      <c r="N439" s="44"/>
    </row>
    <row r="440" spans="1:14" x14ac:dyDescent="0.2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153"/>
      <c r="L440" s="46"/>
      <c r="M440" s="130" t="e">
        <f t="shared" si="6"/>
        <v>#DIV/0!</v>
      </c>
      <c r="N440" s="44"/>
    </row>
    <row r="441" spans="1:14" x14ac:dyDescent="0.2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153"/>
      <c r="L441" s="46"/>
      <c r="M441" s="130" t="e">
        <f t="shared" si="6"/>
        <v>#DIV/0!</v>
      </c>
      <c r="N441" s="44"/>
    </row>
    <row r="442" spans="1:14" x14ac:dyDescent="0.2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153"/>
      <c r="L442" s="46"/>
      <c r="M442" s="130" t="e">
        <f t="shared" si="6"/>
        <v>#DIV/0!</v>
      </c>
      <c r="N442" s="44"/>
    </row>
    <row r="443" spans="1:14" x14ac:dyDescent="0.2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153"/>
      <c r="L443" s="46"/>
      <c r="M443" s="130" t="e">
        <f t="shared" si="6"/>
        <v>#DIV/0!</v>
      </c>
      <c r="N443" s="44"/>
    </row>
    <row r="444" spans="1:14" x14ac:dyDescent="0.2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153"/>
      <c r="L444" s="46"/>
      <c r="M444" s="130" t="e">
        <f t="shared" si="6"/>
        <v>#DIV/0!</v>
      </c>
      <c r="N444" s="44"/>
    </row>
    <row r="445" spans="1:14" x14ac:dyDescent="0.2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153"/>
      <c r="L445" s="46"/>
      <c r="M445" s="130" t="e">
        <f t="shared" si="6"/>
        <v>#DIV/0!</v>
      </c>
      <c r="N445" s="44"/>
    </row>
    <row r="446" spans="1:14" x14ac:dyDescent="0.2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153"/>
      <c r="L446" s="46"/>
      <c r="M446" s="130" t="e">
        <f t="shared" si="6"/>
        <v>#DIV/0!</v>
      </c>
      <c r="N446" s="44"/>
    </row>
    <row r="447" spans="1:14" x14ac:dyDescent="0.2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153"/>
      <c r="L447" s="46"/>
      <c r="M447" s="130" t="e">
        <f t="shared" si="6"/>
        <v>#DIV/0!</v>
      </c>
      <c r="N447" s="44"/>
    </row>
    <row r="448" spans="1:14" x14ac:dyDescent="0.2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153"/>
      <c r="L448" s="46"/>
      <c r="M448" s="130" t="e">
        <f t="shared" si="6"/>
        <v>#DIV/0!</v>
      </c>
      <c r="N448" s="44"/>
    </row>
    <row r="449" spans="1:14" x14ac:dyDescent="0.2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153"/>
      <c r="L449" s="46"/>
      <c r="M449" s="130" t="e">
        <f t="shared" si="6"/>
        <v>#DIV/0!</v>
      </c>
      <c r="N449" s="44"/>
    </row>
    <row r="450" spans="1:14" x14ac:dyDescent="0.2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153"/>
      <c r="L450" s="46"/>
      <c r="M450" s="130" t="e">
        <f t="shared" si="6"/>
        <v>#DIV/0!</v>
      </c>
      <c r="N450" s="44"/>
    </row>
    <row r="451" spans="1:14" x14ac:dyDescent="0.2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153"/>
      <c r="L451" s="46"/>
      <c r="M451" s="130" t="e">
        <f t="shared" si="6"/>
        <v>#DIV/0!</v>
      </c>
      <c r="N451" s="44"/>
    </row>
    <row r="452" spans="1:14" x14ac:dyDescent="0.2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153"/>
      <c r="L452" s="46"/>
      <c r="M452" s="130" t="e">
        <f t="shared" si="6"/>
        <v>#DIV/0!</v>
      </c>
      <c r="N452" s="44"/>
    </row>
    <row r="453" spans="1:14" x14ac:dyDescent="0.2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153"/>
      <c r="L453" s="46"/>
      <c r="M453" s="130" t="e">
        <f t="shared" ref="M453:M516" si="7">((I453-E453)/(H453-D453))*205+E453</f>
        <v>#DIV/0!</v>
      </c>
      <c r="N453" s="44"/>
    </row>
    <row r="454" spans="1:14" x14ac:dyDescent="0.2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153"/>
      <c r="L454" s="46"/>
      <c r="M454" s="130" t="e">
        <f t="shared" si="7"/>
        <v>#DIV/0!</v>
      </c>
      <c r="N454" s="44"/>
    </row>
    <row r="455" spans="1:14" x14ac:dyDescent="0.2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153"/>
      <c r="L455" s="46"/>
      <c r="M455" s="130" t="e">
        <f t="shared" si="7"/>
        <v>#DIV/0!</v>
      </c>
      <c r="N455" s="44"/>
    </row>
    <row r="456" spans="1:14" x14ac:dyDescent="0.2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153"/>
      <c r="L456" s="46"/>
      <c r="M456" s="130" t="e">
        <f t="shared" si="7"/>
        <v>#DIV/0!</v>
      </c>
      <c r="N456" s="44"/>
    </row>
    <row r="457" spans="1:14" x14ac:dyDescent="0.2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153"/>
      <c r="L457" s="46"/>
      <c r="M457" s="130" t="e">
        <f t="shared" si="7"/>
        <v>#DIV/0!</v>
      </c>
      <c r="N457" s="44"/>
    </row>
    <row r="458" spans="1:14" x14ac:dyDescent="0.2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153"/>
      <c r="L458" s="46"/>
      <c r="M458" s="130" t="e">
        <f t="shared" si="7"/>
        <v>#DIV/0!</v>
      </c>
      <c r="N458" s="44"/>
    </row>
    <row r="459" spans="1:14" x14ac:dyDescent="0.2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153"/>
      <c r="L459" s="46"/>
      <c r="M459" s="130" t="e">
        <f t="shared" si="7"/>
        <v>#DIV/0!</v>
      </c>
      <c r="N459" s="44"/>
    </row>
    <row r="460" spans="1:14" x14ac:dyDescent="0.2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153"/>
      <c r="L460" s="46"/>
      <c r="M460" s="130" t="e">
        <f t="shared" si="7"/>
        <v>#DIV/0!</v>
      </c>
      <c r="N460" s="44"/>
    </row>
    <row r="461" spans="1:14" x14ac:dyDescent="0.2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153"/>
      <c r="L461" s="46"/>
      <c r="M461" s="130" t="e">
        <f t="shared" si="7"/>
        <v>#DIV/0!</v>
      </c>
      <c r="N461" s="44"/>
    </row>
    <row r="462" spans="1:14" x14ac:dyDescent="0.2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153"/>
      <c r="L462" s="46"/>
      <c r="M462" s="130" t="e">
        <f t="shared" si="7"/>
        <v>#DIV/0!</v>
      </c>
      <c r="N462" s="44"/>
    </row>
    <row r="463" spans="1:14" x14ac:dyDescent="0.2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153"/>
      <c r="L463" s="46"/>
      <c r="M463" s="130" t="e">
        <f t="shared" si="7"/>
        <v>#DIV/0!</v>
      </c>
      <c r="N463" s="44"/>
    </row>
    <row r="464" spans="1:14" x14ac:dyDescent="0.2">
      <c r="A464" s="99"/>
      <c r="B464" s="99"/>
      <c r="C464" s="99"/>
      <c r="D464" s="99"/>
      <c r="E464" s="99"/>
      <c r="F464" s="99"/>
      <c r="G464" s="99"/>
      <c r="H464" s="99"/>
      <c r="I464" s="99"/>
      <c r="J464" s="99"/>
      <c r="K464" s="153"/>
      <c r="L464" s="46"/>
      <c r="M464" s="130" t="e">
        <f t="shared" si="7"/>
        <v>#DIV/0!</v>
      </c>
      <c r="N464" s="44"/>
    </row>
    <row r="465" spans="1:14" x14ac:dyDescent="0.2">
      <c r="A465" s="99"/>
      <c r="B465" s="99"/>
      <c r="C465" s="99"/>
      <c r="D465" s="99"/>
      <c r="E465" s="99"/>
      <c r="F465" s="99"/>
      <c r="G465" s="99"/>
      <c r="H465" s="99"/>
      <c r="I465" s="99"/>
      <c r="J465" s="99"/>
      <c r="K465" s="153"/>
      <c r="L465" s="46"/>
      <c r="M465" s="130" t="e">
        <f t="shared" si="7"/>
        <v>#DIV/0!</v>
      </c>
      <c r="N465" s="44"/>
    </row>
    <row r="466" spans="1:14" x14ac:dyDescent="0.2">
      <c r="A466" s="99"/>
      <c r="B466" s="99"/>
      <c r="C466" s="99"/>
      <c r="D466" s="99"/>
      <c r="E466" s="99"/>
      <c r="F466" s="99"/>
      <c r="G466" s="99"/>
      <c r="H466" s="99"/>
      <c r="I466" s="99"/>
      <c r="J466" s="99"/>
      <c r="K466" s="153"/>
      <c r="L466" s="46"/>
      <c r="M466" s="130" t="e">
        <f t="shared" si="7"/>
        <v>#DIV/0!</v>
      </c>
      <c r="N466" s="44"/>
    </row>
    <row r="467" spans="1:14" x14ac:dyDescent="0.2">
      <c r="A467" s="99"/>
      <c r="B467" s="99"/>
      <c r="C467" s="99"/>
      <c r="D467" s="99"/>
      <c r="E467" s="99"/>
      <c r="F467" s="99"/>
      <c r="G467" s="99"/>
      <c r="H467" s="99"/>
      <c r="I467" s="99"/>
      <c r="J467" s="99"/>
      <c r="K467" s="153"/>
      <c r="L467" s="46"/>
      <c r="M467" s="130" t="e">
        <f t="shared" si="7"/>
        <v>#DIV/0!</v>
      </c>
      <c r="N467" s="44"/>
    </row>
    <row r="468" spans="1:14" x14ac:dyDescent="0.2">
      <c r="A468" s="99"/>
      <c r="B468" s="99"/>
      <c r="C468" s="99"/>
      <c r="D468" s="99"/>
      <c r="E468" s="99"/>
      <c r="F468" s="99"/>
      <c r="G468" s="99"/>
      <c r="H468" s="99"/>
      <c r="I468" s="99"/>
      <c r="J468" s="99"/>
      <c r="K468" s="153"/>
      <c r="L468" s="46"/>
      <c r="M468" s="130" t="e">
        <f t="shared" si="7"/>
        <v>#DIV/0!</v>
      </c>
      <c r="N468" s="44"/>
    </row>
    <row r="469" spans="1:14" x14ac:dyDescent="0.2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153"/>
      <c r="L469" s="46"/>
      <c r="M469" s="130" t="e">
        <f t="shared" si="7"/>
        <v>#DIV/0!</v>
      </c>
      <c r="N469" s="44"/>
    </row>
    <row r="470" spans="1:14" x14ac:dyDescent="0.2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153"/>
      <c r="L470" s="46"/>
      <c r="M470" s="130" t="e">
        <f t="shared" si="7"/>
        <v>#DIV/0!</v>
      </c>
      <c r="N470" s="44"/>
    </row>
    <row r="471" spans="1:14" x14ac:dyDescent="0.2">
      <c r="A471" s="99"/>
      <c r="B471" s="99"/>
      <c r="C471" s="99"/>
      <c r="D471" s="99"/>
      <c r="E471" s="99"/>
      <c r="F471" s="99"/>
      <c r="G471" s="99"/>
      <c r="H471" s="99"/>
      <c r="I471" s="99"/>
      <c r="J471" s="99"/>
      <c r="K471" s="153"/>
      <c r="L471" s="46"/>
      <c r="M471" s="130" t="e">
        <f t="shared" si="7"/>
        <v>#DIV/0!</v>
      </c>
      <c r="N471" s="44"/>
    </row>
    <row r="472" spans="1:14" x14ac:dyDescent="0.2">
      <c r="A472" s="99"/>
      <c r="B472" s="99"/>
      <c r="C472" s="99"/>
      <c r="D472" s="99"/>
      <c r="E472" s="99"/>
      <c r="F472" s="99"/>
      <c r="G472" s="99"/>
      <c r="H472" s="99"/>
      <c r="I472" s="99"/>
      <c r="J472" s="99"/>
      <c r="K472" s="153"/>
      <c r="L472" s="46"/>
      <c r="M472" s="130" t="e">
        <f t="shared" si="7"/>
        <v>#DIV/0!</v>
      </c>
      <c r="N472" s="44"/>
    </row>
    <row r="473" spans="1:14" x14ac:dyDescent="0.2">
      <c r="A473" s="99"/>
      <c r="B473" s="99"/>
      <c r="C473" s="99"/>
      <c r="D473" s="99"/>
      <c r="E473" s="99"/>
      <c r="F473" s="99"/>
      <c r="G473" s="99"/>
      <c r="H473" s="99"/>
      <c r="I473" s="99"/>
      <c r="J473" s="99"/>
      <c r="K473" s="153"/>
      <c r="L473" s="46"/>
      <c r="M473" s="130" t="e">
        <f t="shared" si="7"/>
        <v>#DIV/0!</v>
      </c>
      <c r="N473" s="44"/>
    </row>
    <row r="474" spans="1:14" x14ac:dyDescent="0.2">
      <c r="A474" s="99"/>
      <c r="B474" s="99"/>
      <c r="C474" s="99"/>
      <c r="D474" s="99"/>
      <c r="E474" s="99"/>
      <c r="F474" s="99"/>
      <c r="G474" s="99"/>
      <c r="H474" s="99"/>
      <c r="I474" s="99"/>
      <c r="J474" s="99"/>
      <c r="K474" s="153"/>
      <c r="L474" s="46"/>
      <c r="M474" s="130" t="e">
        <f t="shared" si="7"/>
        <v>#DIV/0!</v>
      </c>
      <c r="N474" s="44"/>
    </row>
    <row r="475" spans="1:14" x14ac:dyDescent="0.2">
      <c r="A475" s="99"/>
      <c r="B475" s="99"/>
      <c r="C475" s="99"/>
      <c r="D475" s="99"/>
      <c r="E475" s="99"/>
      <c r="F475" s="99"/>
      <c r="G475" s="99"/>
      <c r="H475" s="99"/>
      <c r="I475" s="99"/>
      <c r="J475" s="99"/>
      <c r="K475" s="153"/>
      <c r="L475" s="46"/>
      <c r="M475" s="130" t="e">
        <f t="shared" si="7"/>
        <v>#DIV/0!</v>
      </c>
      <c r="N475" s="44"/>
    </row>
    <row r="476" spans="1:14" x14ac:dyDescent="0.2">
      <c r="A476" s="99"/>
      <c r="B476" s="99"/>
      <c r="C476" s="99"/>
      <c r="D476" s="99"/>
      <c r="E476" s="99"/>
      <c r="F476" s="99"/>
      <c r="G476" s="99"/>
      <c r="H476" s="99"/>
      <c r="I476" s="99"/>
      <c r="J476" s="99"/>
      <c r="K476" s="153"/>
      <c r="L476" s="46"/>
      <c r="M476" s="130" t="e">
        <f t="shared" si="7"/>
        <v>#DIV/0!</v>
      </c>
      <c r="N476" s="44"/>
    </row>
    <row r="477" spans="1:14" x14ac:dyDescent="0.2">
      <c r="A477" s="99"/>
      <c r="B477" s="99"/>
      <c r="C477" s="99"/>
      <c r="D477" s="99"/>
      <c r="E477" s="99"/>
      <c r="F477" s="99"/>
      <c r="G477" s="99"/>
      <c r="H477" s="99"/>
      <c r="I477" s="99"/>
      <c r="J477" s="99"/>
      <c r="K477" s="153"/>
      <c r="L477" s="46"/>
      <c r="M477" s="130" t="e">
        <f t="shared" si="7"/>
        <v>#DIV/0!</v>
      </c>
      <c r="N477" s="44"/>
    </row>
    <row r="478" spans="1:14" x14ac:dyDescent="0.2">
      <c r="A478" s="99"/>
      <c r="B478" s="99"/>
      <c r="C478" s="99"/>
      <c r="D478" s="99"/>
      <c r="E478" s="99"/>
      <c r="F478" s="99"/>
      <c r="G478" s="99"/>
      <c r="H478" s="99"/>
      <c r="I478" s="99"/>
      <c r="J478" s="99"/>
      <c r="K478" s="153"/>
      <c r="L478" s="46"/>
      <c r="M478" s="130" t="e">
        <f t="shared" si="7"/>
        <v>#DIV/0!</v>
      </c>
      <c r="N478" s="44"/>
    </row>
    <row r="479" spans="1:14" x14ac:dyDescent="0.2">
      <c r="A479" s="99"/>
      <c r="B479" s="99"/>
      <c r="C479" s="99"/>
      <c r="D479" s="99"/>
      <c r="E479" s="99"/>
      <c r="F479" s="99"/>
      <c r="G479" s="99"/>
      <c r="H479" s="99"/>
      <c r="I479" s="99"/>
      <c r="J479" s="99"/>
      <c r="K479" s="153"/>
      <c r="L479" s="46"/>
      <c r="M479" s="130" t="e">
        <f t="shared" si="7"/>
        <v>#DIV/0!</v>
      </c>
      <c r="N479" s="44"/>
    </row>
    <row r="480" spans="1:14" x14ac:dyDescent="0.2">
      <c r="A480" s="99"/>
      <c r="B480" s="99"/>
      <c r="C480" s="99"/>
      <c r="D480" s="99"/>
      <c r="E480" s="99"/>
      <c r="F480" s="99"/>
      <c r="G480" s="99"/>
      <c r="H480" s="99"/>
      <c r="I480" s="99"/>
      <c r="J480" s="99"/>
      <c r="K480" s="153"/>
      <c r="L480" s="46"/>
      <c r="M480" s="130" t="e">
        <f t="shared" si="7"/>
        <v>#DIV/0!</v>
      </c>
      <c r="N480" s="44"/>
    </row>
    <row r="481" spans="1:14" x14ac:dyDescent="0.2">
      <c r="A481" s="99"/>
      <c r="B481" s="99"/>
      <c r="C481" s="99"/>
      <c r="D481" s="99"/>
      <c r="E481" s="99"/>
      <c r="F481" s="99"/>
      <c r="G481" s="99"/>
      <c r="H481" s="99"/>
      <c r="I481" s="99"/>
      <c r="J481" s="99"/>
      <c r="K481" s="153"/>
      <c r="L481" s="46"/>
      <c r="M481" s="130" t="e">
        <f t="shared" si="7"/>
        <v>#DIV/0!</v>
      </c>
      <c r="N481" s="44"/>
    </row>
    <row r="482" spans="1:14" x14ac:dyDescent="0.2">
      <c r="A482" s="99"/>
      <c r="B482" s="99"/>
      <c r="C482" s="99"/>
      <c r="D482" s="99"/>
      <c r="E482" s="99"/>
      <c r="F482" s="99"/>
      <c r="G482" s="99"/>
      <c r="H482" s="99"/>
      <c r="I482" s="99"/>
      <c r="J482" s="99"/>
      <c r="K482" s="153"/>
      <c r="L482" s="46"/>
      <c r="M482" s="130" t="e">
        <f t="shared" si="7"/>
        <v>#DIV/0!</v>
      </c>
      <c r="N482" s="44"/>
    </row>
    <row r="483" spans="1:14" x14ac:dyDescent="0.2">
      <c r="A483" s="99"/>
      <c r="B483" s="99"/>
      <c r="C483" s="99"/>
      <c r="D483" s="99"/>
      <c r="E483" s="99"/>
      <c r="F483" s="99"/>
      <c r="G483" s="99"/>
      <c r="H483" s="99"/>
      <c r="I483" s="99"/>
      <c r="J483" s="99"/>
      <c r="K483" s="153"/>
      <c r="L483" s="46"/>
      <c r="M483" s="130" t="e">
        <f t="shared" si="7"/>
        <v>#DIV/0!</v>
      </c>
      <c r="N483" s="44"/>
    </row>
    <row r="484" spans="1:14" x14ac:dyDescent="0.2">
      <c r="A484" s="99"/>
      <c r="B484" s="99"/>
      <c r="C484" s="99"/>
      <c r="D484" s="99"/>
      <c r="E484" s="99"/>
      <c r="F484" s="99"/>
      <c r="G484" s="99"/>
      <c r="H484" s="99"/>
      <c r="I484" s="99"/>
      <c r="J484" s="99"/>
      <c r="K484" s="153"/>
      <c r="L484" s="46"/>
      <c r="M484" s="130" t="e">
        <f t="shared" si="7"/>
        <v>#DIV/0!</v>
      </c>
      <c r="N484" s="44"/>
    </row>
    <row r="485" spans="1:14" x14ac:dyDescent="0.2">
      <c r="A485" s="99"/>
      <c r="B485" s="99"/>
      <c r="C485" s="99"/>
      <c r="D485" s="99"/>
      <c r="E485" s="99"/>
      <c r="F485" s="99"/>
      <c r="G485" s="99"/>
      <c r="H485" s="99"/>
      <c r="I485" s="99"/>
      <c r="J485" s="99"/>
      <c r="K485" s="153"/>
      <c r="L485" s="46"/>
      <c r="M485" s="130" t="e">
        <f t="shared" si="7"/>
        <v>#DIV/0!</v>
      </c>
      <c r="N485" s="44"/>
    </row>
    <row r="486" spans="1:14" x14ac:dyDescent="0.2">
      <c r="A486" s="99"/>
      <c r="B486" s="99"/>
      <c r="C486" s="99"/>
      <c r="D486" s="99"/>
      <c r="E486" s="99"/>
      <c r="F486" s="99"/>
      <c r="G486" s="99"/>
      <c r="H486" s="99"/>
      <c r="I486" s="99"/>
      <c r="J486" s="99"/>
      <c r="K486" s="153"/>
      <c r="L486" s="46"/>
      <c r="M486" s="130" t="e">
        <f t="shared" si="7"/>
        <v>#DIV/0!</v>
      </c>
      <c r="N486" s="44"/>
    </row>
    <row r="487" spans="1:14" x14ac:dyDescent="0.2">
      <c r="A487" s="99"/>
      <c r="B487" s="99"/>
      <c r="C487" s="99"/>
      <c r="D487" s="99"/>
      <c r="E487" s="99"/>
      <c r="F487" s="99"/>
      <c r="G487" s="99"/>
      <c r="H487" s="99"/>
      <c r="I487" s="99"/>
      <c r="J487" s="99"/>
      <c r="K487" s="153"/>
      <c r="L487" s="46"/>
      <c r="M487" s="130" t="e">
        <f t="shared" si="7"/>
        <v>#DIV/0!</v>
      </c>
      <c r="N487" s="44"/>
    </row>
    <row r="488" spans="1:14" x14ac:dyDescent="0.2">
      <c r="A488" s="99"/>
      <c r="B488" s="99"/>
      <c r="C488" s="99"/>
      <c r="D488" s="99"/>
      <c r="E488" s="99"/>
      <c r="F488" s="99"/>
      <c r="G488" s="99"/>
      <c r="H488" s="99"/>
      <c r="I488" s="99"/>
      <c r="J488" s="99"/>
      <c r="K488" s="153"/>
      <c r="L488" s="46"/>
      <c r="M488" s="130" t="e">
        <f t="shared" si="7"/>
        <v>#DIV/0!</v>
      </c>
      <c r="N488" s="44"/>
    </row>
    <row r="489" spans="1:14" x14ac:dyDescent="0.2">
      <c r="A489" s="99"/>
      <c r="B489" s="99"/>
      <c r="C489" s="99"/>
      <c r="D489" s="99"/>
      <c r="E489" s="99"/>
      <c r="F489" s="99"/>
      <c r="G489" s="99"/>
      <c r="H489" s="99"/>
      <c r="I489" s="99"/>
      <c r="J489" s="99"/>
      <c r="K489" s="153"/>
      <c r="L489" s="46"/>
      <c r="M489" s="130" t="e">
        <f t="shared" si="7"/>
        <v>#DIV/0!</v>
      </c>
      <c r="N489" s="44"/>
    </row>
    <row r="490" spans="1:14" x14ac:dyDescent="0.2">
      <c r="A490" s="99"/>
      <c r="B490" s="99"/>
      <c r="C490" s="99"/>
      <c r="D490" s="99"/>
      <c r="E490" s="99"/>
      <c r="F490" s="99"/>
      <c r="G490" s="99"/>
      <c r="H490" s="99"/>
      <c r="I490" s="99"/>
      <c r="J490" s="99"/>
      <c r="K490" s="153"/>
      <c r="L490" s="46"/>
      <c r="M490" s="130" t="e">
        <f t="shared" si="7"/>
        <v>#DIV/0!</v>
      </c>
      <c r="N490" s="44"/>
    </row>
    <row r="491" spans="1:14" x14ac:dyDescent="0.2">
      <c r="A491" s="99"/>
      <c r="B491" s="99"/>
      <c r="C491" s="99"/>
      <c r="D491" s="99"/>
      <c r="E491" s="99"/>
      <c r="F491" s="99"/>
      <c r="G491" s="99"/>
      <c r="H491" s="99"/>
      <c r="I491" s="99"/>
      <c r="J491" s="99"/>
      <c r="K491" s="153"/>
      <c r="L491" s="46"/>
      <c r="M491" s="130" t="e">
        <f t="shared" si="7"/>
        <v>#DIV/0!</v>
      </c>
      <c r="N491" s="44"/>
    </row>
    <row r="492" spans="1:14" x14ac:dyDescent="0.2">
      <c r="A492" s="99"/>
      <c r="B492" s="99"/>
      <c r="C492" s="99"/>
      <c r="D492" s="99"/>
      <c r="E492" s="99"/>
      <c r="F492" s="99"/>
      <c r="G492" s="99"/>
      <c r="H492" s="99"/>
      <c r="I492" s="99"/>
      <c r="J492" s="99"/>
      <c r="K492" s="153"/>
      <c r="L492" s="46"/>
      <c r="M492" s="130" t="e">
        <f t="shared" si="7"/>
        <v>#DIV/0!</v>
      </c>
      <c r="N492" s="44"/>
    </row>
    <row r="493" spans="1:14" x14ac:dyDescent="0.2">
      <c r="A493" s="99"/>
      <c r="B493" s="99"/>
      <c r="C493" s="99"/>
      <c r="D493" s="99"/>
      <c r="E493" s="99"/>
      <c r="F493" s="99"/>
      <c r="G493" s="99"/>
      <c r="H493" s="99"/>
      <c r="I493" s="99"/>
      <c r="J493" s="99"/>
      <c r="K493" s="153"/>
      <c r="L493" s="46"/>
      <c r="M493" s="130" t="e">
        <f t="shared" si="7"/>
        <v>#DIV/0!</v>
      </c>
      <c r="N493" s="44"/>
    </row>
    <row r="494" spans="1:14" x14ac:dyDescent="0.2">
      <c r="A494" s="99"/>
      <c r="B494" s="99"/>
      <c r="C494" s="99"/>
      <c r="D494" s="99"/>
      <c r="E494" s="99"/>
      <c r="F494" s="99"/>
      <c r="G494" s="99"/>
      <c r="H494" s="99"/>
      <c r="I494" s="99"/>
      <c r="J494" s="99"/>
      <c r="K494" s="153"/>
      <c r="L494" s="46"/>
      <c r="M494" s="130" t="e">
        <f t="shared" si="7"/>
        <v>#DIV/0!</v>
      </c>
      <c r="N494" s="44"/>
    </row>
    <row r="495" spans="1:14" x14ac:dyDescent="0.2">
      <c r="A495" s="99"/>
      <c r="B495" s="99"/>
      <c r="C495" s="99"/>
      <c r="D495" s="99"/>
      <c r="E495" s="99"/>
      <c r="F495" s="99"/>
      <c r="G495" s="99"/>
      <c r="H495" s="99"/>
      <c r="I495" s="99"/>
      <c r="J495" s="99"/>
      <c r="K495" s="153"/>
      <c r="L495" s="46"/>
      <c r="M495" s="130" t="e">
        <f t="shared" si="7"/>
        <v>#DIV/0!</v>
      </c>
      <c r="N495" s="44"/>
    </row>
    <row r="496" spans="1:14" x14ac:dyDescent="0.2">
      <c r="A496" s="99"/>
      <c r="B496" s="99"/>
      <c r="C496" s="99"/>
      <c r="D496" s="99"/>
      <c r="E496" s="99"/>
      <c r="F496" s="99"/>
      <c r="G496" s="99"/>
      <c r="H496" s="99"/>
      <c r="I496" s="99"/>
      <c r="J496" s="99"/>
      <c r="K496" s="153"/>
      <c r="L496" s="46"/>
      <c r="M496" s="130" t="e">
        <f t="shared" si="7"/>
        <v>#DIV/0!</v>
      </c>
      <c r="N496" s="44"/>
    </row>
    <row r="497" spans="1:14" x14ac:dyDescent="0.2">
      <c r="A497" s="99"/>
      <c r="B497" s="99"/>
      <c r="C497" s="99"/>
      <c r="D497" s="99"/>
      <c r="E497" s="99"/>
      <c r="F497" s="99"/>
      <c r="G497" s="99"/>
      <c r="H497" s="99"/>
      <c r="I497" s="99"/>
      <c r="J497" s="99"/>
      <c r="K497" s="153"/>
      <c r="L497" s="46"/>
      <c r="M497" s="130" t="e">
        <f t="shared" si="7"/>
        <v>#DIV/0!</v>
      </c>
      <c r="N497" s="44"/>
    </row>
    <row r="498" spans="1:14" x14ac:dyDescent="0.2">
      <c r="A498" s="99"/>
      <c r="B498" s="99"/>
      <c r="C498" s="99"/>
      <c r="D498" s="99"/>
      <c r="E498" s="99"/>
      <c r="F498" s="99"/>
      <c r="G498" s="99"/>
      <c r="H498" s="99"/>
      <c r="I498" s="99"/>
      <c r="J498" s="99"/>
      <c r="K498" s="153"/>
      <c r="L498" s="46"/>
      <c r="M498" s="130" t="e">
        <f t="shared" si="7"/>
        <v>#DIV/0!</v>
      </c>
      <c r="N498" s="44"/>
    </row>
    <row r="499" spans="1:14" x14ac:dyDescent="0.2">
      <c r="A499" s="99"/>
      <c r="B499" s="99"/>
      <c r="C499" s="99"/>
      <c r="D499" s="99"/>
      <c r="E499" s="99"/>
      <c r="F499" s="99"/>
      <c r="G499" s="99"/>
      <c r="H499" s="99"/>
      <c r="I499" s="99"/>
      <c r="J499" s="99"/>
      <c r="K499" s="153"/>
      <c r="L499" s="46"/>
      <c r="M499" s="130" t="e">
        <f t="shared" si="7"/>
        <v>#DIV/0!</v>
      </c>
      <c r="N499" s="44"/>
    </row>
    <row r="500" spans="1:14" x14ac:dyDescent="0.2">
      <c r="A500" s="99"/>
      <c r="B500" s="99"/>
      <c r="C500" s="99"/>
      <c r="D500" s="99"/>
      <c r="E500" s="99"/>
      <c r="F500" s="99"/>
      <c r="G500" s="99"/>
      <c r="H500" s="99"/>
      <c r="I500" s="99"/>
      <c r="J500" s="99"/>
      <c r="K500" s="153"/>
      <c r="L500" s="46"/>
      <c r="M500" s="130" t="e">
        <f t="shared" si="7"/>
        <v>#DIV/0!</v>
      </c>
      <c r="N500" s="44"/>
    </row>
    <row r="501" spans="1:14" x14ac:dyDescent="0.2">
      <c r="A501" s="99"/>
      <c r="B501" s="99"/>
      <c r="C501" s="99"/>
      <c r="D501" s="99"/>
      <c r="E501" s="99"/>
      <c r="F501" s="99"/>
      <c r="G501" s="99"/>
      <c r="H501" s="99"/>
      <c r="I501" s="99"/>
      <c r="J501" s="99"/>
      <c r="K501" s="153"/>
      <c r="L501" s="46"/>
      <c r="M501" s="130" t="e">
        <f t="shared" si="7"/>
        <v>#DIV/0!</v>
      </c>
      <c r="N501" s="44"/>
    </row>
    <row r="502" spans="1:14" x14ac:dyDescent="0.2">
      <c r="A502" s="99"/>
      <c r="B502" s="99"/>
      <c r="C502" s="99"/>
      <c r="D502" s="99"/>
      <c r="E502" s="99"/>
      <c r="F502" s="99"/>
      <c r="G502" s="99"/>
      <c r="H502" s="99"/>
      <c r="I502" s="99"/>
      <c r="J502" s="99"/>
      <c r="K502" s="153"/>
      <c r="L502" s="46"/>
      <c r="M502" s="130" t="e">
        <f t="shared" si="7"/>
        <v>#DIV/0!</v>
      </c>
      <c r="N502" s="44"/>
    </row>
    <row r="503" spans="1:14" x14ac:dyDescent="0.2">
      <c r="A503" s="99"/>
      <c r="B503" s="99"/>
      <c r="C503" s="99"/>
      <c r="D503" s="99"/>
      <c r="E503" s="99"/>
      <c r="F503" s="99"/>
      <c r="G503" s="99"/>
      <c r="H503" s="99"/>
      <c r="I503" s="99"/>
      <c r="J503" s="99"/>
      <c r="K503" s="153"/>
      <c r="L503" s="46"/>
      <c r="M503" s="130" t="e">
        <f t="shared" si="7"/>
        <v>#DIV/0!</v>
      </c>
      <c r="N503" s="44"/>
    </row>
    <row r="504" spans="1:14" x14ac:dyDescent="0.2">
      <c r="A504" s="99"/>
      <c r="B504" s="99"/>
      <c r="C504" s="99"/>
      <c r="D504" s="99"/>
      <c r="E504" s="99"/>
      <c r="F504" s="99"/>
      <c r="G504" s="99"/>
      <c r="H504" s="99"/>
      <c r="I504" s="99"/>
      <c r="J504" s="99"/>
      <c r="K504" s="153"/>
      <c r="L504" s="46"/>
      <c r="M504" s="130" t="e">
        <f t="shared" si="7"/>
        <v>#DIV/0!</v>
      </c>
      <c r="N504" s="44"/>
    </row>
    <row r="505" spans="1:14" x14ac:dyDescent="0.2">
      <c r="A505" s="99"/>
      <c r="B505" s="99"/>
      <c r="C505" s="99"/>
      <c r="D505" s="99"/>
      <c r="E505" s="99"/>
      <c r="F505" s="99"/>
      <c r="G505" s="99"/>
      <c r="H505" s="99"/>
      <c r="I505" s="99"/>
      <c r="J505" s="99"/>
      <c r="K505" s="153"/>
      <c r="L505" s="46"/>
      <c r="M505" s="130" t="e">
        <f t="shared" si="7"/>
        <v>#DIV/0!</v>
      </c>
      <c r="N505" s="44"/>
    </row>
    <row r="506" spans="1:14" x14ac:dyDescent="0.2">
      <c r="A506" s="99"/>
      <c r="B506" s="99"/>
      <c r="C506" s="99"/>
      <c r="D506" s="99"/>
      <c r="E506" s="99"/>
      <c r="F506" s="99"/>
      <c r="G506" s="99"/>
      <c r="H506" s="99"/>
      <c r="I506" s="99"/>
      <c r="J506" s="99"/>
      <c r="K506" s="153"/>
      <c r="L506" s="46"/>
      <c r="M506" s="130" t="e">
        <f t="shared" si="7"/>
        <v>#DIV/0!</v>
      </c>
      <c r="N506" s="44"/>
    </row>
    <row r="507" spans="1:14" x14ac:dyDescent="0.2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153"/>
      <c r="L507" s="46"/>
      <c r="M507" s="130" t="e">
        <f t="shared" si="7"/>
        <v>#DIV/0!</v>
      </c>
      <c r="N507" s="44"/>
    </row>
    <row r="508" spans="1:14" x14ac:dyDescent="0.2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153"/>
      <c r="L508" s="46"/>
      <c r="M508" s="130" t="e">
        <f t="shared" si="7"/>
        <v>#DIV/0!</v>
      </c>
      <c r="N508" s="44"/>
    </row>
    <row r="509" spans="1:14" x14ac:dyDescent="0.2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153"/>
      <c r="L509" s="46"/>
      <c r="M509" s="130" t="e">
        <f t="shared" si="7"/>
        <v>#DIV/0!</v>
      </c>
      <c r="N509" s="44"/>
    </row>
    <row r="510" spans="1:14" x14ac:dyDescent="0.2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153"/>
      <c r="L510" s="46"/>
      <c r="M510" s="130" t="e">
        <f t="shared" si="7"/>
        <v>#DIV/0!</v>
      </c>
      <c r="N510" s="44"/>
    </row>
    <row r="511" spans="1:14" x14ac:dyDescent="0.2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153"/>
      <c r="L511" s="46"/>
      <c r="M511" s="130" t="e">
        <f t="shared" si="7"/>
        <v>#DIV/0!</v>
      </c>
      <c r="N511" s="44"/>
    </row>
    <row r="512" spans="1:14" x14ac:dyDescent="0.2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153"/>
      <c r="L512" s="46"/>
      <c r="M512" s="130" t="e">
        <f t="shared" si="7"/>
        <v>#DIV/0!</v>
      </c>
      <c r="N512" s="44"/>
    </row>
    <row r="513" spans="1:14" x14ac:dyDescent="0.2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153"/>
      <c r="L513" s="46"/>
      <c r="M513" s="130" t="e">
        <f t="shared" si="7"/>
        <v>#DIV/0!</v>
      </c>
      <c r="N513" s="44"/>
    </row>
    <row r="514" spans="1:14" x14ac:dyDescent="0.2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153"/>
      <c r="L514" s="46"/>
      <c r="M514" s="130" t="e">
        <f t="shared" si="7"/>
        <v>#DIV/0!</v>
      </c>
      <c r="N514" s="44"/>
    </row>
    <row r="515" spans="1:14" x14ac:dyDescent="0.2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153"/>
      <c r="L515" s="46"/>
      <c r="M515" s="130" t="e">
        <f t="shared" si="7"/>
        <v>#DIV/0!</v>
      </c>
      <c r="N515" s="44"/>
    </row>
    <row r="516" spans="1:14" x14ac:dyDescent="0.2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153"/>
      <c r="L516" s="46"/>
      <c r="M516" s="130" t="e">
        <f t="shared" si="7"/>
        <v>#DIV/0!</v>
      </c>
      <c r="N516" s="44"/>
    </row>
    <row r="517" spans="1:14" x14ac:dyDescent="0.2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153"/>
      <c r="L517" s="46"/>
      <c r="M517" s="130" t="e">
        <f t="shared" ref="M517:M580" si="8">((I517-E517)/(H517-D517))*205+E517</f>
        <v>#DIV/0!</v>
      </c>
      <c r="N517" s="44"/>
    </row>
    <row r="518" spans="1:14" x14ac:dyDescent="0.2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153"/>
      <c r="L518" s="46"/>
      <c r="M518" s="130" t="e">
        <f t="shared" si="8"/>
        <v>#DIV/0!</v>
      </c>
      <c r="N518" s="44"/>
    </row>
    <row r="519" spans="1:14" x14ac:dyDescent="0.2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153"/>
      <c r="L519" s="46"/>
      <c r="M519" s="130" t="e">
        <f t="shared" si="8"/>
        <v>#DIV/0!</v>
      </c>
      <c r="N519" s="44"/>
    </row>
    <row r="520" spans="1:14" x14ac:dyDescent="0.2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153"/>
      <c r="L520" s="46"/>
      <c r="M520" s="130" t="e">
        <f t="shared" si="8"/>
        <v>#DIV/0!</v>
      </c>
      <c r="N520" s="44"/>
    </row>
    <row r="521" spans="1:14" x14ac:dyDescent="0.2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153"/>
      <c r="L521" s="46"/>
      <c r="M521" s="130" t="e">
        <f t="shared" si="8"/>
        <v>#DIV/0!</v>
      </c>
      <c r="N521" s="44"/>
    </row>
    <row r="522" spans="1:14" x14ac:dyDescent="0.2">
      <c r="A522" s="99"/>
      <c r="B522" s="99"/>
      <c r="C522" s="99"/>
      <c r="D522" s="99"/>
      <c r="E522" s="99"/>
      <c r="F522" s="99"/>
      <c r="G522" s="99"/>
      <c r="H522" s="99"/>
      <c r="I522" s="99"/>
      <c r="J522" s="99"/>
      <c r="K522" s="153"/>
      <c r="L522" s="46"/>
      <c r="M522" s="130" t="e">
        <f t="shared" si="8"/>
        <v>#DIV/0!</v>
      </c>
      <c r="N522" s="44"/>
    </row>
    <row r="523" spans="1:14" x14ac:dyDescent="0.2">
      <c r="A523" s="99"/>
      <c r="B523" s="99"/>
      <c r="C523" s="99"/>
      <c r="D523" s="99"/>
      <c r="E523" s="99"/>
      <c r="F523" s="99"/>
      <c r="G523" s="99"/>
      <c r="H523" s="99"/>
      <c r="I523" s="99"/>
      <c r="J523" s="99"/>
      <c r="K523" s="153"/>
      <c r="L523" s="46"/>
      <c r="M523" s="130" t="e">
        <f t="shared" si="8"/>
        <v>#DIV/0!</v>
      </c>
      <c r="N523" s="44"/>
    </row>
    <row r="524" spans="1:14" x14ac:dyDescent="0.2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153"/>
      <c r="L524" s="46"/>
      <c r="M524" s="130" t="e">
        <f t="shared" si="8"/>
        <v>#DIV/0!</v>
      </c>
      <c r="N524" s="44"/>
    </row>
    <row r="525" spans="1:14" x14ac:dyDescent="0.2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153"/>
      <c r="L525" s="46"/>
      <c r="M525" s="130" t="e">
        <f t="shared" si="8"/>
        <v>#DIV/0!</v>
      </c>
      <c r="N525" s="44"/>
    </row>
    <row r="526" spans="1:14" x14ac:dyDescent="0.2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153"/>
      <c r="L526" s="46"/>
      <c r="M526" s="130" t="e">
        <f t="shared" si="8"/>
        <v>#DIV/0!</v>
      </c>
      <c r="N526" s="44"/>
    </row>
    <row r="527" spans="1:14" x14ac:dyDescent="0.2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153"/>
      <c r="L527" s="46"/>
      <c r="M527" s="130" t="e">
        <f t="shared" si="8"/>
        <v>#DIV/0!</v>
      </c>
      <c r="N527" s="44"/>
    </row>
    <row r="528" spans="1:14" x14ac:dyDescent="0.2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153"/>
      <c r="L528" s="46"/>
      <c r="M528" s="130" t="e">
        <f t="shared" si="8"/>
        <v>#DIV/0!</v>
      </c>
      <c r="N528" s="44"/>
    </row>
    <row r="529" spans="1:14" x14ac:dyDescent="0.2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153"/>
      <c r="L529" s="46"/>
      <c r="M529" s="130" t="e">
        <f t="shared" si="8"/>
        <v>#DIV/0!</v>
      </c>
      <c r="N529" s="44"/>
    </row>
    <row r="530" spans="1:14" x14ac:dyDescent="0.2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153"/>
      <c r="L530" s="46"/>
      <c r="M530" s="130" t="e">
        <f t="shared" si="8"/>
        <v>#DIV/0!</v>
      </c>
      <c r="N530" s="44"/>
    </row>
    <row r="531" spans="1:14" x14ac:dyDescent="0.2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153"/>
      <c r="L531" s="46"/>
      <c r="M531" s="130" t="e">
        <f t="shared" si="8"/>
        <v>#DIV/0!</v>
      </c>
      <c r="N531" s="44"/>
    </row>
    <row r="532" spans="1:14" x14ac:dyDescent="0.2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153"/>
      <c r="L532" s="46"/>
      <c r="M532" s="130" t="e">
        <f t="shared" si="8"/>
        <v>#DIV/0!</v>
      </c>
      <c r="N532" s="44"/>
    </row>
    <row r="533" spans="1:14" x14ac:dyDescent="0.2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153"/>
      <c r="L533" s="46"/>
      <c r="M533" s="130" t="e">
        <f t="shared" si="8"/>
        <v>#DIV/0!</v>
      </c>
      <c r="N533" s="44"/>
    </row>
    <row r="534" spans="1:14" x14ac:dyDescent="0.2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153"/>
      <c r="L534" s="46"/>
      <c r="M534" s="130" t="e">
        <f t="shared" si="8"/>
        <v>#DIV/0!</v>
      </c>
      <c r="N534" s="44"/>
    </row>
    <row r="535" spans="1:14" x14ac:dyDescent="0.2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153"/>
      <c r="L535" s="46"/>
      <c r="M535" s="130" t="e">
        <f t="shared" si="8"/>
        <v>#DIV/0!</v>
      </c>
      <c r="N535" s="44"/>
    </row>
    <row r="536" spans="1:14" x14ac:dyDescent="0.2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153"/>
      <c r="L536" s="46"/>
      <c r="M536" s="130" t="e">
        <f t="shared" si="8"/>
        <v>#DIV/0!</v>
      </c>
      <c r="N536" s="44"/>
    </row>
    <row r="537" spans="1:14" x14ac:dyDescent="0.2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153"/>
      <c r="L537" s="46"/>
      <c r="M537" s="130" t="e">
        <f t="shared" si="8"/>
        <v>#DIV/0!</v>
      </c>
      <c r="N537" s="44"/>
    </row>
    <row r="538" spans="1:14" x14ac:dyDescent="0.2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153"/>
      <c r="L538" s="46"/>
      <c r="M538" s="130" t="e">
        <f t="shared" si="8"/>
        <v>#DIV/0!</v>
      </c>
      <c r="N538" s="44"/>
    </row>
    <row r="539" spans="1:14" x14ac:dyDescent="0.2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153"/>
      <c r="L539" s="46"/>
      <c r="M539" s="130" t="e">
        <f t="shared" si="8"/>
        <v>#DIV/0!</v>
      </c>
      <c r="N539" s="44"/>
    </row>
    <row r="540" spans="1:14" x14ac:dyDescent="0.2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153"/>
      <c r="L540" s="46"/>
      <c r="M540" s="130" t="e">
        <f t="shared" si="8"/>
        <v>#DIV/0!</v>
      </c>
      <c r="N540" s="44"/>
    </row>
    <row r="541" spans="1:14" x14ac:dyDescent="0.2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153"/>
      <c r="L541" s="46"/>
      <c r="M541" s="130" t="e">
        <f t="shared" si="8"/>
        <v>#DIV/0!</v>
      </c>
      <c r="N541" s="44"/>
    </row>
    <row r="542" spans="1:14" x14ac:dyDescent="0.2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153"/>
      <c r="L542" s="46"/>
      <c r="M542" s="130" t="e">
        <f t="shared" si="8"/>
        <v>#DIV/0!</v>
      </c>
      <c r="N542" s="44"/>
    </row>
    <row r="543" spans="1:14" x14ac:dyDescent="0.2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153"/>
      <c r="L543" s="46"/>
      <c r="M543" s="130" t="e">
        <f t="shared" si="8"/>
        <v>#DIV/0!</v>
      </c>
      <c r="N543" s="44"/>
    </row>
    <row r="544" spans="1:14" x14ac:dyDescent="0.2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153"/>
      <c r="L544" s="46"/>
      <c r="M544" s="130" t="e">
        <f t="shared" si="8"/>
        <v>#DIV/0!</v>
      </c>
      <c r="N544" s="44"/>
    </row>
    <row r="545" spans="1:14" x14ac:dyDescent="0.2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153"/>
      <c r="L545" s="46"/>
      <c r="M545" s="130" t="e">
        <f t="shared" si="8"/>
        <v>#DIV/0!</v>
      </c>
      <c r="N545" s="44"/>
    </row>
    <row r="546" spans="1:14" x14ac:dyDescent="0.2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153"/>
      <c r="L546" s="46"/>
      <c r="M546" s="130" t="e">
        <f t="shared" si="8"/>
        <v>#DIV/0!</v>
      </c>
      <c r="N546" s="44"/>
    </row>
    <row r="547" spans="1:14" x14ac:dyDescent="0.2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153"/>
      <c r="L547" s="46"/>
      <c r="M547" s="130" t="e">
        <f t="shared" si="8"/>
        <v>#DIV/0!</v>
      </c>
      <c r="N547" s="44"/>
    </row>
    <row r="548" spans="1:14" x14ac:dyDescent="0.2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153"/>
      <c r="L548" s="46"/>
      <c r="M548" s="130" t="e">
        <f t="shared" si="8"/>
        <v>#DIV/0!</v>
      </c>
      <c r="N548" s="44"/>
    </row>
    <row r="549" spans="1:14" x14ac:dyDescent="0.2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153"/>
      <c r="L549" s="46"/>
      <c r="M549" s="130" t="e">
        <f t="shared" si="8"/>
        <v>#DIV/0!</v>
      </c>
      <c r="N549" s="44"/>
    </row>
    <row r="550" spans="1:14" x14ac:dyDescent="0.2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153"/>
      <c r="L550" s="46"/>
      <c r="M550" s="130" t="e">
        <f t="shared" si="8"/>
        <v>#DIV/0!</v>
      </c>
      <c r="N550" s="44"/>
    </row>
    <row r="551" spans="1:14" x14ac:dyDescent="0.2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153"/>
      <c r="L551" s="46"/>
      <c r="M551" s="130" t="e">
        <f t="shared" si="8"/>
        <v>#DIV/0!</v>
      </c>
      <c r="N551" s="44"/>
    </row>
    <row r="552" spans="1:14" x14ac:dyDescent="0.2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153"/>
      <c r="L552" s="46"/>
      <c r="M552" s="130" t="e">
        <f t="shared" si="8"/>
        <v>#DIV/0!</v>
      </c>
      <c r="N552" s="44"/>
    </row>
    <row r="553" spans="1:14" x14ac:dyDescent="0.2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153"/>
      <c r="L553" s="46"/>
      <c r="M553" s="130" t="e">
        <f t="shared" si="8"/>
        <v>#DIV/0!</v>
      </c>
      <c r="N553" s="44"/>
    </row>
    <row r="554" spans="1:14" x14ac:dyDescent="0.2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153"/>
      <c r="L554" s="46"/>
      <c r="M554" s="130" t="e">
        <f t="shared" si="8"/>
        <v>#DIV/0!</v>
      </c>
      <c r="N554" s="44"/>
    </row>
    <row r="555" spans="1:14" x14ac:dyDescent="0.2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153"/>
      <c r="L555" s="46"/>
      <c r="M555" s="130" t="e">
        <f t="shared" si="8"/>
        <v>#DIV/0!</v>
      </c>
      <c r="N555" s="44"/>
    </row>
    <row r="556" spans="1:14" x14ac:dyDescent="0.2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153"/>
      <c r="L556" s="46"/>
      <c r="M556" s="130" t="e">
        <f t="shared" si="8"/>
        <v>#DIV/0!</v>
      </c>
      <c r="N556" s="44"/>
    </row>
    <row r="557" spans="1:14" x14ac:dyDescent="0.2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153"/>
      <c r="L557" s="46"/>
      <c r="M557" s="130" t="e">
        <f t="shared" si="8"/>
        <v>#DIV/0!</v>
      </c>
      <c r="N557" s="44"/>
    </row>
    <row r="558" spans="1:14" x14ac:dyDescent="0.2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153"/>
      <c r="L558" s="46"/>
      <c r="M558" s="130" t="e">
        <f t="shared" si="8"/>
        <v>#DIV/0!</v>
      </c>
      <c r="N558" s="44"/>
    </row>
    <row r="559" spans="1:14" x14ac:dyDescent="0.2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153"/>
      <c r="L559" s="46"/>
      <c r="M559" s="130" t="e">
        <f t="shared" si="8"/>
        <v>#DIV/0!</v>
      </c>
      <c r="N559" s="44"/>
    </row>
    <row r="560" spans="1:14" x14ac:dyDescent="0.2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153"/>
      <c r="L560" s="46"/>
      <c r="M560" s="130" t="e">
        <f t="shared" si="8"/>
        <v>#DIV/0!</v>
      </c>
      <c r="N560" s="44"/>
    </row>
    <row r="561" spans="1:14" x14ac:dyDescent="0.2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153"/>
      <c r="L561" s="46"/>
      <c r="M561" s="130" t="e">
        <f t="shared" si="8"/>
        <v>#DIV/0!</v>
      </c>
      <c r="N561" s="44"/>
    </row>
    <row r="562" spans="1:14" x14ac:dyDescent="0.2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153"/>
      <c r="L562" s="46"/>
      <c r="M562" s="130" t="e">
        <f t="shared" si="8"/>
        <v>#DIV/0!</v>
      </c>
      <c r="N562" s="44"/>
    </row>
    <row r="563" spans="1:14" x14ac:dyDescent="0.2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153"/>
      <c r="L563" s="46"/>
      <c r="M563" s="130" t="e">
        <f t="shared" si="8"/>
        <v>#DIV/0!</v>
      </c>
      <c r="N563" s="44"/>
    </row>
    <row r="564" spans="1:14" x14ac:dyDescent="0.2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153"/>
      <c r="L564" s="46"/>
      <c r="M564" s="130" t="e">
        <f t="shared" si="8"/>
        <v>#DIV/0!</v>
      </c>
      <c r="N564" s="44"/>
    </row>
    <row r="565" spans="1:14" x14ac:dyDescent="0.2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153"/>
      <c r="L565" s="46"/>
      <c r="M565" s="130" t="e">
        <f t="shared" si="8"/>
        <v>#DIV/0!</v>
      </c>
      <c r="N565" s="44"/>
    </row>
    <row r="566" spans="1:14" x14ac:dyDescent="0.2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153"/>
      <c r="L566" s="46"/>
      <c r="M566" s="130" t="e">
        <f t="shared" si="8"/>
        <v>#DIV/0!</v>
      </c>
      <c r="N566" s="44"/>
    </row>
    <row r="567" spans="1:14" x14ac:dyDescent="0.2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153"/>
      <c r="L567" s="46"/>
      <c r="M567" s="130" t="e">
        <f t="shared" si="8"/>
        <v>#DIV/0!</v>
      </c>
      <c r="N567" s="44"/>
    </row>
    <row r="568" spans="1:14" x14ac:dyDescent="0.2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153"/>
      <c r="L568" s="46"/>
      <c r="M568" s="130" t="e">
        <f t="shared" si="8"/>
        <v>#DIV/0!</v>
      </c>
      <c r="N568" s="44"/>
    </row>
    <row r="569" spans="1:14" x14ac:dyDescent="0.2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153"/>
      <c r="L569" s="46"/>
      <c r="M569" s="130" t="e">
        <f t="shared" si="8"/>
        <v>#DIV/0!</v>
      </c>
      <c r="N569" s="44"/>
    </row>
    <row r="570" spans="1:14" x14ac:dyDescent="0.2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153"/>
      <c r="L570" s="46"/>
      <c r="M570" s="130" t="e">
        <f t="shared" si="8"/>
        <v>#DIV/0!</v>
      </c>
      <c r="N570" s="44"/>
    </row>
    <row r="571" spans="1:14" x14ac:dyDescent="0.2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153"/>
      <c r="L571" s="46"/>
      <c r="M571" s="130" t="e">
        <f t="shared" si="8"/>
        <v>#DIV/0!</v>
      </c>
      <c r="N571" s="44"/>
    </row>
    <row r="572" spans="1:14" x14ac:dyDescent="0.2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153"/>
      <c r="L572" s="46"/>
      <c r="M572" s="130" t="e">
        <f t="shared" si="8"/>
        <v>#DIV/0!</v>
      </c>
      <c r="N572" s="44"/>
    </row>
    <row r="573" spans="1:14" x14ac:dyDescent="0.2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153"/>
      <c r="L573" s="46"/>
      <c r="M573" s="130" t="e">
        <f t="shared" si="8"/>
        <v>#DIV/0!</v>
      </c>
      <c r="N573" s="44"/>
    </row>
    <row r="574" spans="1:14" x14ac:dyDescent="0.2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153"/>
      <c r="L574" s="46"/>
      <c r="M574" s="130" t="e">
        <f t="shared" si="8"/>
        <v>#DIV/0!</v>
      </c>
      <c r="N574" s="44"/>
    </row>
    <row r="575" spans="1:14" x14ac:dyDescent="0.2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153"/>
      <c r="L575" s="46"/>
      <c r="M575" s="130" t="e">
        <f t="shared" si="8"/>
        <v>#DIV/0!</v>
      </c>
      <c r="N575" s="44"/>
    </row>
    <row r="576" spans="1:14" x14ac:dyDescent="0.2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153"/>
      <c r="L576" s="46"/>
      <c r="M576" s="130" t="e">
        <f t="shared" si="8"/>
        <v>#DIV/0!</v>
      </c>
      <c r="N576" s="44"/>
    </row>
    <row r="577" spans="1:14" x14ac:dyDescent="0.2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153"/>
      <c r="L577" s="46"/>
      <c r="M577" s="130" t="e">
        <f t="shared" si="8"/>
        <v>#DIV/0!</v>
      </c>
      <c r="N577" s="44"/>
    </row>
    <row r="578" spans="1:14" x14ac:dyDescent="0.2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153"/>
      <c r="L578" s="46"/>
      <c r="M578" s="130" t="e">
        <f t="shared" si="8"/>
        <v>#DIV/0!</v>
      </c>
      <c r="N578" s="44"/>
    </row>
    <row r="579" spans="1:14" x14ac:dyDescent="0.2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153"/>
      <c r="L579" s="46"/>
      <c r="M579" s="130" t="e">
        <f t="shared" si="8"/>
        <v>#DIV/0!</v>
      </c>
      <c r="N579" s="44"/>
    </row>
    <row r="580" spans="1:14" x14ac:dyDescent="0.2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153"/>
      <c r="L580" s="46"/>
      <c r="M580" s="130" t="e">
        <f t="shared" si="8"/>
        <v>#DIV/0!</v>
      </c>
      <c r="N580" s="44"/>
    </row>
    <row r="581" spans="1:14" x14ac:dyDescent="0.2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153"/>
      <c r="L581" s="46"/>
      <c r="M581" s="130" t="e">
        <f t="shared" ref="M581:M644" si="9">((I581-E581)/(H581-D581))*205+E581</f>
        <v>#DIV/0!</v>
      </c>
      <c r="N581" s="44"/>
    </row>
    <row r="582" spans="1:14" x14ac:dyDescent="0.2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153"/>
      <c r="L582" s="46"/>
      <c r="M582" s="130" t="e">
        <f t="shared" si="9"/>
        <v>#DIV/0!</v>
      </c>
      <c r="N582" s="44"/>
    </row>
    <row r="583" spans="1:14" x14ac:dyDescent="0.2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153"/>
      <c r="L583" s="46"/>
      <c r="M583" s="130" t="e">
        <f t="shared" si="9"/>
        <v>#DIV/0!</v>
      </c>
      <c r="N583" s="44"/>
    </row>
    <row r="584" spans="1:14" x14ac:dyDescent="0.2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153"/>
      <c r="L584" s="46"/>
      <c r="M584" s="130" t="e">
        <f t="shared" si="9"/>
        <v>#DIV/0!</v>
      </c>
      <c r="N584" s="44"/>
    </row>
    <row r="585" spans="1:14" x14ac:dyDescent="0.2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153"/>
      <c r="L585" s="46"/>
      <c r="M585" s="130" t="e">
        <f t="shared" si="9"/>
        <v>#DIV/0!</v>
      </c>
      <c r="N585" s="44"/>
    </row>
    <row r="586" spans="1:14" x14ac:dyDescent="0.2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153"/>
      <c r="L586" s="46"/>
      <c r="M586" s="130" t="e">
        <f t="shared" si="9"/>
        <v>#DIV/0!</v>
      </c>
      <c r="N586" s="44"/>
    </row>
    <row r="587" spans="1:14" x14ac:dyDescent="0.2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153"/>
      <c r="L587" s="46"/>
      <c r="M587" s="130" t="e">
        <f t="shared" si="9"/>
        <v>#DIV/0!</v>
      </c>
      <c r="N587" s="44"/>
    </row>
    <row r="588" spans="1:14" x14ac:dyDescent="0.2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153"/>
      <c r="L588" s="46"/>
      <c r="M588" s="130" t="e">
        <f t="shared" si="9"/>
        <v>#DIV/0!</v>
      </c>
      <c r="N588" s="44"/>
    </row>
    <row r="589" spans="1:14" x14ac:dyDescent="0.2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153"/>
      <c r="L589" s="46"/>
      <c r="M589" s="130" t="e">
        <f t="shared" si="9"/>
        <v>#DIV/0!</v>
      </c>
      <c r="N589" s="44"/>
    </row>
    <row r="590" spans="1:14" x14ac:dyDescent="0.2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153"/>
      <c r="L590" s="46"/>
      <c r="M590" s="130" t="e">
        <f t="shared" si="9"/>
        <v>#DIV/0!</v>
      </c>
      <c r="N590" s="44"/>
    </row>
    <row r="591" spans="1:14" x14ac:dyDescent="0.2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153"/>
      <c r="L591" s="46"/>
      <c r="M591" s="130" t="e">
        <f t="shared" si="9"/>
        <v>#DIV/0!</v>
      </c>
      <c r="N591" s="44"/>
    </row>
    <row r="592" spans="1:14" x14ac:dyDescent="0.2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153"/>
      <c r="L592" s="46"/>
      <c r="M592" s="130" t="e">
        <f t="shared" si="9"/>
        <v>#DIV/0!</v>
      </c>
      <c r="N592" s="44"/>
    </row>
    <row r="593" spans="1:14" x14ac:dyDescent="0.2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153"/>
      <c r="L593" s="46"/>
      <c r="M593" s="130" t="e">
        <f t="shared" si="9"/>
        <v>#DIV/0!</v>
      </c>
      <c r="N593" s="44"/>
    </row>
    <row r="594" spans="1:14" x14ac:dyDescent="0.2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153"/>
      <c r="L594" s="46"/>
      <c r="M594" s="130" t="e">
        <f t="shared" si="9"/>
        <v>#DIV/0!</v>
      </c>
      <c r="N594" s="44"/>
    </row>
    <row r="595" spans="1:14" x14ac:dyDescent="0.2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153"/>
      <c r="L595" s="46"/>
      <c r="M595" s="130" t="e">
        <f t="shared" si="9"/>
        <v>#DIV/0!</v>
      </c>
      <c r="N595" s="44"/>
    </row>
    <row r="596" spans="1:14" x14ac:dyDescent="0.2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153"/>
      <c r="L596" s="46"/>
      <c r="M596" s="130" t="e">
        <f t="shared" si="9"/>
        <v>#DIV/0!</v>
      </c>
      <c r="N596" s="44"/>
    </row>
    <row r="597" spans="1:14" x14ac:dyDescent="0.2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153"/>
      <c r="L597" s="46"/>
      <c r="M597" s="130" t="e">
        <f t="shared" si="9"/>
        <v>#DIV/0!</v>
      </c>
      <c r="N597" s="44"/>
    </row>
    <row r="598" spans="1:14" x14ac:dyDescent="0.2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153"/>
      <c r="L598" s="46"/>
      <c r="M598" s="130" t="e">
        <f t="shared" si="9"/>
        <v>#DIV/0!</v>
      </c>
      <c r="N598" s="44"/>
    </row>
    <row r="599" spans="1:14" x14ac:dyDescent="0.2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153"/>
      <c r="L599" s="46"/>
      <c r="M599" s="130" t="e">
        <f t="shared" si="9"/>
        <v>#DIV/0!</v>
      </c>
      <c r="N599" s="44"/>
    </row>
    <row r="600" spans="1:14" x14ac:dyDescent="0.2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153"/>
      <c r="L600" s="46"/>
      <c r="M600" s="130" t="e">
        <f t="shared" si="9"/>
        <v>#DIV/0!</v>
      </c>
      <c r="N600" s="44"/>
    </row>
    <row r="601" spans="1:14" x14ac:dyDescent="0.2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153"/>
      <c r="L601" s="46"/>
      <c r="M601" s="130" t="e">
        <f t="shared" si="9"/>
        <v>#DIV/0!</v>
      </c>
      <c r="N601" s="44"/>
    </row>
    <row r="602" spans="1:14" x14ac:dyDescent="0.2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153"/>
      <c r="L602" s="46"/>
      <c r="M602" s="130" t="e">
        <f t="shared" si="9"/>
        <v>#DIV/0!</v>
      </c>
      <c r="N602" s="44"/>
    </row>
    <row r="603" spans="1:14" x14ac:dyDescent="0.2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153"/>
      <c r="L603" s="46"/>
      <c r="M603" s="130" t="e">
        <f t="shared" si="9"/>
        <v>#DIV/0!</v>
      </c>
      <c r="N603" s="44"/>
    </row>
    <row r="604" spans="1:14" x14ac:dyDescent="0.2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153"/>
      <c r="L604" s="46"/>
      <c r="M604" s="130" t="e">
        <f t="shared" si="9"/>
        <v>#DIV/0!</v>
      </c>
      <c r="N604" s="44"/>
    </row>
    <row r="605" spans="1:14" x14ac:dyDescent="0.2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153"/>
      <c r="L605" s="46"/>
      <c r="M605" s="130" t="e">
        <f t="shared" si="9"/>
        <v>#DIV/0!</v>
      </c>
      <c r="N605" s="44"/>
    </row>
    <row r="606" spans="1:14" x14ac:dyDescent="0.2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153"/>
      <c r="L606" s="46"/>
      <c r="M606" s="130" t="e">
        <f t="shared" si="9"/>
        <v>#DIV/0!</v>
      </c>
      <c r="N606" s="44"/>
    </row>
    <row r="607" spans="1:14" x14ac:dyDescent="0.2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153"/>
      <c r="L607" s="46"/>
      <c r="M607" s="130" t="e">
        <f t="shared" si="9"/>
        <v>#DIV/0!</v>
      </c>
      <c r="N607" s="44"/>
    </row>
    <row r="608" spans="1:14" x14ac:dyDescent="0.2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153"/>
      <c r="L608" s="46"/>
      <c r="M608" s="130" t="e">
        <f t="shared" si="9"/>
        <v>#DIV/0!</v>
      </c>
      <c r="N608" s="44"/>
    </row>
    <row r="609" spans="1:14" x14ac:dyDescent="0.2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153"/>
      <c r="L609" s="46"/>
      <c r="M609" s="130" t="e">
        <f t="shared" si="9"/>
        <v>#DIV/0!</v>
      </c>
      <c r="N609" s="44"/>
    </row>
    <row r="610" spans="1:14" x14ac:dyDescent="0.2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153"/>
      <c r="L610" s="46"/>
      <c r="M610" s="130" t="e">
        <f t="shared" si="9"/>
        <v>#DIV/0!</v>
      </c>
      <c r="N610" s="44"/>
    </row>
    <row r="611" spans="1:14" x14ac:dyDescent="0.2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153"/>
      <c r="L611" s="46"/>
      <c r="M611" s="130" t="e">
        <f t="shared" si="9"/>
        <v>#DIV/0!</v>
      </c>
      <c r="N611" s="44"/>
    </row>
    <row r="612" spans="1:14" x14ac:dyDescent="0.2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153"/>
      <c r="L612" s="46"/>
      <c r="M612" s="130" t="e">
        <f t="shared" si="9"/>
        <v>#DIV/0!</v>
      </c>
      <c r="N612" s="44"/>
    </row>
    <row r="613" spans="1:14" x14ac:dyDescent="0.2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153"/>
      <c r="L613" s="46"/>
      <c r="M613" s="130" t="e">
        <f t="shared" si="9"/>
        <v>#DIV/0!</v>
      </c>
      <c r="N613" s="44"/>
    </row>
    <row r="614" spans="1:14" x14ac:dyDescent="0.2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153"/>
      <c r="L614" s="46"/>
      <c r="M614" s="130" t="e">
        <f t="shared" si="9"/>
        <v>#DIV/0!</v>
      </c>
      <c r="N614" s="44"/>
    </row>
    <row r="615" spans="1:14" x14ac:dyDescent="0.2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153"/>
      <c r="L615" s="46"/>
      <c r="M615" s="130" t="e">
        <f t="shared" si="9"/>
        <v>#DIV/0!</v>
      </c>
      <c r="N615" s="44"/>
    </row>
    <row r="616" spans="1:14" x14ac:dyDescent="0.2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153"/>
      <c r="L616" s="46"/>
      <c r="M616" s="130" t="e">
        <f t="shared" si="9"/>
        <v>#DIV/0!</v>
      </c>
      <c r="N616" s="44"/>
    </row>
    <row r="617" spans="1:14" x14ac:dyDescent="0.2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153"/>
      <c r="L617" s="46"/>
      <c r="M617" s="130" t="e">
        <f t="shared" si="9"/>
        <v>#DIV/0!</v>
      </c>
      <c r="N617" s="44"/>
    </row>
    <row r="618" spans="1:14" x14ac:dyDescent="0.2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153"/>
      <c r="L618" s="46"/>
      <c r="M618" s="130" t="e">
        <f t="shared" si="9"/>
        <v>#DIV/0!</v>
      </c>
      <c r="N618" s="44"/>
    </row>
    <row r="619" spans="1:14" x14ac:dyDescent="0.2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153"/>
      <c r="L619" s="46"/>
      <c r="M619" s="130" t="e">
        <f t="shared" si="9"/>
        <v>#DIV/0!</v>
      </c>
      <c r="N619" s="44"/>
    </row>
    <row r="620" spans="1:14" x14ac:dyDescent="0.2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153"/>
      <c r="L620" s="46"/>
      <c r="M620" s="130" t="e">
        <f t="shared" si="9"/>
        <v>#DIV/0!</v>
      </c>
      <c r="N620" s="44"/>
    </row>
    <row r="621" spans="1:14" x14ac:dyDescent="0.2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153"/>
      <c r="L621" s="46"/>
      <c r="M621" s="130" t="e">
        <f t="shared" si="9"/>
        <v>#DIV/0!</v>
      </c>
      <c r="N621" s="44"/>
    </row>
    <row r="622" spans="1:14" x14ac:dyDescent="0.2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153"/>
      <c r="L622" s="46"/>
      <c r="M622" s="130" t="e">
        <f t="shared" si="9"/>
        <v>#DIV/0!</v>
      </c>
      <c r="N622" s="44"/>
    </row>
    <row r="623" spans="1:14" x14ac:dyDescent="0.2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153"/>
      <c r="L623" s="46"/>
      <c r="M623" s="130" t="e">
        <f t="shared" si="9"/>
        <v>#DIV/0!</v>
      </c>
      <c r="N623" s="44"/>
    </row>
    <row r="624" spans="1:14" x14ac:dyDescent="0.2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153"/>
      <c r="L624" s="46"/>
      <c r="M624" s="130" t="e">
        <f t="shared" si="9"/>
        <v>#DIV/0!</v>
      </c>
      <c r="N624" s="44"/>
    </row>
    <row r="625" spans="1:14" x14ac:dyDescent="0.2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153"/>
      <c r="L625" s="46"/>
      <c r="M625" s="130" t="e">
        <f t="shared" si="9"/>
        <v>#DIV/0!</v>
      </c>
      <c r="N625" s="44"/>
    </row>
    <row r="626" spans="1:14" x14ac:dyDescent="0.2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153"/>
      <c r="L626" s="46"/>
      <c r="M626" s="130" t="e">
        <f t="shared" si="9"/>
        <v>#DIV/0!</v>
      </c>
      <c r="N626" s="44"/>
    </row>
    <row r="627" spans="1:14" x14ac:dyDescent="0.2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153"/>
      <c r="L627" s="46"/>
      <c r="M627" s="130" t="e">
        <f t="shared" si="9"/>
        <v>#DIV/0!</v>
      </c>
      <c r="N627" s="44"/>
    </row>
    <row r="628" spans="1:14" x14ac:dyDescent="0.2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153"/>
      <c r="L628" s="46"/>
      <c r="M628" s="130" t="e">
        <f t="shared" si="9"/>
        <v>#DIV/0!</v>
      </c>
      <c r="N628" s="44"/>
    </row>
    <row r="629" spans="1:14" x14ac:dyDescent="0.2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153"/>
      <c r="L629" s="46"/>
      <c r="M629" s="130" t="e">
        <f t="shared" si="9"/>
        <v>#DIV/0!</v>
      </c>
      <c r="N629" s="44"/>
    </row>
    <row r="630" spans="1:14" x14ac:dyDescent="0.2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153"/>
      <c r="L630" s="46"/>
      <c r="M630" s="130" t="e">
        <f t="shared" si="9"/>
        <v>#DIV/0!</v>
      </c>
      <c r="N630" s="44"/>
    </row>
    <row r="631" spans="1:14" x14ac:dyDescent="0.2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153"/>
      <c r="L631" s="46"/>
      <c r="M631" s="130" t="e">
        <f t="shared" si="9"/>
        <v>#DIV/0!</v>
      </c>
      <c r="N631" s="44"/>
    </row>
    <row r="632" spans="1:14" x14ac:dyDescent="0.2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153"/>
      <c r="L632" s="46"/>
      <c r="M632" s="130" t="e">
        <f t="shared" si="9"/>
        <v>#DIV/0!</v>
      </c>
      <c r="N632" s="44"/>
    </row>
    <row r="633" spans="1:14" x14ac:dyDescent="0.2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153"/>
      <c r="L633" s="46"/>
      <c r="M633" s="130" t="e">
        <f t="shared" si="9"/>
        <v>#DIV/0!</v>
      </c>
      <c r="N633" s="44"/>
    </row>
    <row r="634" spans="1:14" x14ac:dyDescent="0.2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153"/>
      <c r="L634" s="46"/>
      <c r="M634" s="130" t="e">
        <f t="shared" si="9"/>
        <v>#DIV/0!</v>
      </c>
      <c r="N634" s="44"/>
    </row>
    <row r="635" spans="1:14" x14ac:dyDescent="0.2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153"/>
      <c r="L635" s="46"/>
      <c r="M635" s="130" t="e">
        <f t="shared" si="9"/>
        <v>#DIV/0!</v>
      </c>
      <c r="N635" s="44"/>
    </row>
    <row r="636" spans="1:14" x14ac:dyDescent="0.2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153"/>
      <c r="L636" s="46"/>
      <c r="M636" s="130" t="e">
        <f t="shared" si="9"/>
        <v>#DIV/0!</v>
      </c>
      <c r="N636" s="44"/>
    </row>
    <row r="637" spans="1:14" x14ac:dyDescent="0.2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153"/>
      <c r="L637" s="46"/>
      <c r="M637" s="130" t="e">
        <f t="shared" si="9"/>
        <v>#DIV/0!</v>
      </c>
      <c r="N637" s="44"/>
    </row>
    <row r="638" spans="1:14" x14ac:dyDescent="0.2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153"/>
      <c r="L638" s="46"/>
      <c r="M638" s="130" t="e">
        <f t="shared" si="9"/>
        <v>#DIV/0!</v>
      </c>
      <c r="N638" s="44"/>
    </row>
    <row r="639" spans="1:14" x14ac:dyDescent="0.2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153"/>
      <c r="L639" s="46"/>
      <c r="M639" s="130" t="e">
        <f t="shared" si="9"/>
        <v>#DIV/0!</v>
      </c>
      <c r="N639" s="44"/>
    </row>
    <row r="640" spans="1:14" x14ac:dyDescent="0.2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153"/>
      <c r="L640" s="46"/>
      <c r="M640" s="130" t="e">
        <f t="shared" si="9"/>
        <v>#DIV/0!</v>
      </c>
      <c r="N640" s="44"/>
    </row>
    <row r="641" spans="1:14" x14ac:dyDescent="0.2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153"/>
      <c r="L641" s="46"/>
      <c r="M641" s="130" t="e">
        <f t="shared" si="9"/>
        <v>#DIV/0!</v>
      </c>
      <c r="N641" s="44"/>
    </row>
    <row r="642" spans="1:14" x14ac:dyDescent="0.2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153"/>
      <c r="L642" s="46"/>
      <c r="M642" s="130" t="e">
        <f t="shared" si="9"/>
        <v>#DIV/0!</v>
      </c>
      <c r="N642" s="44"/>
    </row>
    <row r="643" spans="1:14" x14ac:dyDescent="0.2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153"/>
      <c r="L643" s="46"/>
      <c r="M643" s="130" t="e">
        <f t="shared" si="9"/>
        <v>#DIV/0!</v>
      </c>
      <c r="N643" s="44"/>
    </row>
    <row r="644" spans="1:14" x14ac:dyDescent="0.2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153"/>
      <c r="L644" s="46"/>
      <c r="M644" s="130" t="e">
        <f t="shared" si="9"/>
        <v>#DIV/0!</v>
      </c>
      <c r="N644" s="44"/>
    </row>
    <row r="645" spans="1:14" x14ac:dyDescent="0.2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153"/>
      <c r="L645" s="46"/>
      <c r="M645" s="130" t="e">
        <f t="shared" ref="M645:M700" si="10">((I645-E645)/(H645-D645))*205+E645</f>
        <v>#DIV/0!</v>
      </c>
      <c r="N645" s="44"/>
    </row>
    <row r="646" spans="1:14" x14ac:dyDescent="0.2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153"/>
      <c r="L646" s="46"/>
      <c r="M646" s="130" t="e">
        <f t="shared" si="10"/>
        <v>#DIV/0!</v>
      </c>
      <c r="N646" s="44"/>
    </row>
    <row r="647" spans="1:14" x14ac:dyDescent="0.2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153"/>
      <c r="L647" s="46"/>
      <c r="M647" s="130" t="e">
        <f t="shared" si="10"/>
        <v>#DIV/0!</v>
      </c>
      <c r="N647" s="44"/>
    </row>
    <row r="648" spans="1:14" x14ac:dyDescent="0.2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153"/>
      <c r="L648" s="46"/>
      <c r="M648" s="130" t="e">
        <f t="shared" si="10"/>
        <v>#DIV/0!</v>
      </c>
      <c r="N648" s="44"/>
    </row>
    <row r="649" spans="1:14" x14ac:dyDescent="0.2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153"/>
      <c r="L649" s="46"/>
      <c r="M649" s="130" t="e">
        <f t="shared" si="10"/>
        <v>#DIV/0!</v>
      </c>
      <c r="N649" s="44"/>
    </row>
    <row r="650" spans="1:14" x14ac:dyDescent="0.2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153"/>
      <c r="L650" s="46"/>
      <c r="M650" s="130" t="e">
        <f t="shared" si="10"/>
        <v>#DIV/0!</v>
      </c>
      <c r="N650" s="44"/>
    </row>
    <row r="651" spans="1:14" x14ac:dyDescent="0.2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153"/>
      <c r="L651" s="46"/>
      <c r="M651" s="130" t="e">
        <f t="shared" si="10"/>
        <v>#DIV/0!</v>
      </c>
      <c r="N651" s="44"/>
    </row>
    <row r="652" spans="1:14" x14ac:dyDescent="0.2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153"/>
      <c r="L652" s="46"/>
      <c r="M652" s="130" t="e">
        <f t="shared" si="10"/>
        <v>#DIV/0!</v>
      </c>
      <c r="N652" s="44"/>
    </row>
    <row r="653" spans="1:14" x14ac:dyDescent="0.2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153"/>
      <c r="L653" s="46"/>
      <c r="M653" s="130" t="e">
        <f t="shared" si="10"/>
        <v>#DIV/0!</v>
      </c>
      <c r="N653" s="44"/>
    </row>
    <row r="654" spans="1:14" x14ac:dyDescent="0.2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153"/>
      <c r="L654" s="46"/>
      <c r="M654" s="130" t="e">
        <f t="shared" si="10"/>
        <v>#DIV/0!</v>
      </c>
      <c r="N654" s="44"/>
    </row>
    <row r="655" spans="1:14" x14ac:dyDescent="0.2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153"/>
      <c r="L655" s="46"/>
      <c r="M655" s="130" t="e">
        <f t="shared" si="10"/>
        <v>#DIV/0!</v>
      </c>
      <c r="N655" s="44"/>
    </row>
    <row r="656" spans="1:14" x14ac:dyDescent="0.2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153"/>
      <c r="L656" s="46"/>
      <c r="M656" s="130" t="e">
        <f t="shared" si="10"/>
        <v>#DIV/0!</v>
      </c>
      <c r="N656" s="44"/>
    </row>
    <row r="657" spans="1:14" x14ac:dyDescent="0.2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153"/>
      <c r="L657" s="46"/>
      <c r="M657" s="130" t="e">
        <f t="shared" si="10"/>
        <v>#DIV/0!</v>
      </c>
      <c r="N657" s="44"/>
    </row>
    <row r="658" spans="1:14" x14ac:dyDescent="0.2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153"/>
      <c r="L658" s="46"/>
      <c r="M658" s="130" t="e">
        <f t="shared" si="10"/>
        <v>#DIV/0!</v>
      </c>
      <c r="N658" s="44"/>
    </row>
    <row r="659" spans="1:14" x14ac:dyDescent="0.2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153"/>
      <c r="L659" s="46"/>
      <c r="M659" s="130" t="e">
        <f t="shared" si="10"/>
        <v>#DIV/0!</v>
      </c>
      <c r="N659" s="44"/>
    </row>
    <row r="660" spans="1:14" x14ac:dyDescent="0.2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153"/>
      <c r="L660" s="46"/>
      <c r="M660" s="130" t="e">
        <f t="shared" si="10"/>
        <v>#DIV/0!</v>
      </c>
      <c r="N660" s="44"/>
    </row>
    <row r="661" spans="1:14" x14ac:dyDescent="0.2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153"/>
      <c r="L661" s="46"/>
      <c r="M661" s="130" t="e">
        <f t="shared" si="10"/>
        <v>#DIV/0!</v>
      </c>
      <c r="N661" s="44"/>
    </row>
    <row r="662" spans="1:14" x14ac:dyDescent="0.2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153"/>
      <c r="L662" s="46"/>
      <c r="M662" s="130" t="e">
        <f t="shared" si="10"/>
        <v>#DIV/0!</v>
      </c>
      <c r="N662" s="44"/>
    </row>
    <row r="663" spans="1:14" x14ac:dyDescent="0.2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153"/>
      <c r="L663" s="46"/>
      <c r="M663" s="130" t="e">
        <f t="shared" si="10"/>
        <v>#DIV/0!</v>
      </c>
      <c r="N663" s="44"/>
    </row>
    <row r="664" spans="1:14" x14ac:dyDescent="0.2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153"/>
      <c r="L664" s="46"/>
      <c r="M664" s="130" t="e">
        <f t="shared" si="10"/>
        <v>#DIV/0!</v>
      </c>
      <c r="N664" s="44"/>
    </row>
    <row r="665" spans="1:14" x14ac:dyDescent="0.2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153"/>
      <c r="L665" s="46"/>
      <c r="M665" s="130" t="e">
        <f t="shared" si="10"/>
        <v>#DIV/0!</v>
      </c>
      <c r="N665" s="44"/>
    </row>
    <row r="666" spans="1:14" x14ac:dyDescent="0.2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153"/>
      <c r="L666" s="46"/>
      <c r="M666" s="130" t="e">
        <f t="shared" si="10"/>
        <v>#DIV/0!</v>
      </c>
      <c r="N666" s="44"/>
    </row>
    <row r="667" spans="1:14" x14ac:dyDescent="0.2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153"/>
      <c r="L667" s="46"/>
      <c r="M667" s="130" t="e">
        <f t="shared" si="10"/>
        <v>#DIV/0!</v>
      </c>
      <c r="N667" s="44"/>
    </row>
    <row r="668" spans="1:14" x14ac:dyDescent="0.2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153"/>
      <c r="L668" s="46"/>
      <c r="M668" s="130" t="e">
        <f t="shared" si="10"/>
        <v>#DIV/0!</v>
      </c>
      <c r="N668" s="44"/>
    </row>
    <row r="669" spans="1:14" x14ac:dyDescent="0.2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153"/>
      <c r="L669" s="46"/>
      <c r="M669" s="130" t="e">
        <f t="shared" si="10"/>
        <v>#DIV/0!</v>
      </c>
      <c r="N669" s="44"/>
    </row>
    <row r="670" spans="1:14" x14ac:dyDescent="0.2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153"/>
      <c r="L670" s="46"/>
      <c r="M670" s="130" t="e">
        <f t="shared" si="10"/>
        <v>#DIV/0!</v>
      </c>
      <c r="N670" s="44"/>
    </row>
    <row r="671" spans="1:14" x14ac:dyDescent="0.2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153"/>
      <c r="L671" s="46"/>
      <c r="M671" s="130" t="e">
        <f t="shared" si="10"/>
        <v>#DIV/0!</v>
      </c>
      <c r="N671" s="44"/>
    </row>
    <row r="672" spans="1:14" x14ac:dyDescent="0.2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153"/>
      <c r="L672" s="46"/>
      <c r="M672" s="130" t="e">
        <f t="shared" si="10"/>
        <v>#DIV/0!</v>
      </c>
      <c r="N672" s="44"/>
    </row>
    <row r="673" spans="1:14" x14ac:dyDescent="0.2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153"/>
      <c r="L673" s="46"/>
      <c r="M673" s="130" t="e">
        <f t="shared" si="10"/>
        <v>#DIV/0!</v>
      </c>
      <c r="N673" s="44"/>
    </row>
    <row r="674" spans="1:14" x14ac:dyDescent="0.2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153"/>
      <c r="L674" s="46"/>
      <c r="M674" s="130" t="e">
        <f t="shared" si="10"/>
        <v>#DIV/0!</v>
      </c>
      <c r="N674" s="44"/>
    </row>
    <row r="675" spans="1:14" x14ac:dyDescent="0.2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153"/>
      <c r="L675" s="46"/>
      <c r="M675" s="130" t="e">
        <f t="shared" si="10"/>
        <v>#DIV/0!</v>
      </c>
      <c r="N675" s="44"/>
    </row>
    <row r="676" spans="1:14" x14ac:dyDescent="0.2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153"/>
      <c r="L676" s="46"/>
      <c r="M676" s="130" t="e">
        <f t="shared" si="10"/>
        <v>#DIV/0!</v>
      </c>
      <c r="N676" s="44"/>
    </row>
    <row r="677" spans="1:14" x14ac:dyDescent="0.2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153"/>
      <c r="L677" s="46"/>
      <c r="M677" s="130" t="e">
        <f t="shared" si="10"/>
        <v>#DIV/0!</v>
      </c>
      <c r="N677" s="44"/>
    </row>
    <row r="678" spans="1:14" x14ac:dyDescent="0.2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153"/>
      <c r="L678" s="46"/>
      <c r="M678" s="130" t="e">
        <f t="shared" si="10"/>
        <v>#DIV/0!</v>
      </c>
      <c r="N678" s="44"/>
    </row>
    <row r="679" spans="1:14" x14ac:dyDescent="0.2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153"/>
      <c r="L679" s="46"/>
      <c r="M679" s="130" t="e">
        <f t="shared" si="10"/>
        <v>#DIV/0!</v>
      </c>
      <c r="N679" s="44"/>
    </row>
    <row r="680" spans="1:14" x14ac:dyDescent="0.2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153"/>
      <c r="L680" s="46"/>
      <c r="M680" s="130" t="e">
        <f t="shared" si="10"/>
        <v>#DIV/0!</v>
      </c>
      <c r="N680" s="44"/>
    </row>
    <row r="681" spans="1:14" x14ac:dyDescent="0.2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153"/>
      <c r="L681" s="46"/>
      <c r="M681" s="130" t="e">
        <f t="shared" si="10"/>
        <v>#DIV/0!</v>
      </c>
      <c r="N681" s="44"/>
    </row>
    <row r="682" spans="1:14" x14ac:dyDescent="0.2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153"/>
      <c r="L682" s="46"/>
      <c r="M682" s="130" t="e">
        <f t="shared" si="10"/>
        <v>#DIV/0!</v>
      </c>
      <c r="N682" s="44"/>
    </row>
    <row r="683" spans="1:14" x14ac:dyDescent="0.2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153"/>
      <c r="L683" s="46"/>
      <c r="M683" s="130" t="e">
        <f t="shared" si="10"/>
        <v>#DIV/0!</v>
      </c>
      <c r="N683" s="44"/>
    </row>
    <row r="684" spans="1:14" x14ac:dyDescent="0.2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153"/>
      <c r="L684" s="46"/>
      <c r="M684" s="130" t="e">
        <f t="shared" si="10"/>
        <v>#DIV/0!</v>
      </c>
      <c r="N684" s="44"/>
    </row>
    <row r="685" spans="1:14" x14ac:dyDescent="0.2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153"/>
      <c r="L685" s="46"/>
      <c r="M685" s="130" t="e">
        <f t="shared" si="10"/>
        <v>#DIV/0!</v>
      </c>
      <c r="N685" s="44"/>
    </row>
    <row r="686" spans="1:14" x14ac:dyDescent="0.2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153"/>
      <c r="L686" s="46"/>
      <c r="M686" s="130" t="e">
        <f t="shared" si="10"/>
        <v>#DIV/0!</v>
      </c>
      <c r="N686" s="44"/>
    </row>
    <row r="687" spans="1:14" x14ac:dyDescent="0.2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153"/>
      <c r="L687" s="46"/>
      <c r="M687" s="130" t="e">
        <f t="shared" si="10"/>
        <v>#DIV/0!</v>
      </c>
      <c r="N687" s="44"/>
    </row>
    <row r="688" spans="1:14" x14ac:dyDescent="0.2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153"/>
      <c r="L688" s="46"/>
      <c r="M688" s="130" t="e">
        <f t="shared" si="10"/>
        <v>#DIV/0!</v>
      </c>
      <c r="N688" s="44"/>
    </row>
    <row r="689" spans="1:14" x14ac:dyDescent="0.2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153"/>
      <c r="L689" s="46"/>
      <c r="M689" s="130" t="e">
        <f t="shared" si="10"/>
        <v>#DIV/0!</v>
      </c>
      <c r="N689" s="44"/>
    </row>
    <row r="690" spans="1:14" x14ac:dyDescent="0.2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153"/>
      <c r="L690" s="46"/>
      <c r="M690" s="130" t="e">
        <f t="shared" si="10"/>
        <v>#DIV/0!</v>
      </c>
      <c r="N690" s="44"/>
    </row>
    <row r="691" spans="1:14" x14ac:dyDescent="0.2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153"/>
      <c r="L691" s="46"/>
      <c r="M691" s="130" t="e">
        <f t="shared" si="10"/>
        <v>#DIV/0!</v>
      </c>
      <c r="N691" s="44"/>
    </row>
    <row r="692" spans="1:14" x14ac:dyDescent="0.2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153"/>
      <c r="L692" s="46"/>
      <c r="M692" s="130" t="e">
        <f t="shared" si="10"/>
        <v>#DIV/0!</v>
      </c>
      <c r="N692" s="44"/>
    </row>
    <row r="693" spans="1:14" x14ac:dyDescent="0.2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153"/>
      <c r="L693" s="46"/>
      <c r="M693" s="130" t="e">
        <f t="shared" si="10"/>
        <v>#DIV/0!</v>
      </c>
      <c r="N693" s="44"/>
    </row>
    <row r="694" spans="1:14" x14ac:dyDescent="0.2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153"/>
      <c r="L694" s="46"/>
      <c r="M694" s="130" t="e">
        <f t="shared" si="10"/>
        <v>#DIV/0!</v>
      </c>
      <c r="N694" s="44"/>
    </row>
    <row r="695" spans="1:14" x14ac:dyDescent="0.2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153"/>
      <c r="L695" s="46"/>
      <c r="M695" s="130" t="e">
        <f t="shared" si="10"/>
        <v>#DIV/0!</v>
      </c>
      <c r="N695" s="44"/>
    </row>
    <row r="696" spans="1:14" x14ac:dyDescent="0.2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153"/>
      <c r="L696" s="46"/>
      <c r="M696" s="130" t="e">
        <f t="shared" si="10"/>
        <v>#DIV/0!</v>
      </c>
      <c r="N696" s="44"/>
    </row>
    <row r="697" spans="1:14" x14ac:dyDescent="0.2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153"/>
      <c r="L697" s="46"/>
      <c r="M697" s="130" t="e">
        <f t="shared" si="10"/>
        <v>#DIV/0!</v>
      </c>
      <c r="N697" s="44"/>
    </row>
    <row r="698" spans="1:14" x14ac:dyDescent="0.2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153"/>
      <c r="L698" s="46"/>
      <c r="M698" s="130" t="e">
        <f t="shared" si="10"/>
        <v>#DIV/0!</v>
      </c>
      <c r="N698" s="44"/>
    </row>
    <row r="699" spans="1:14" x14ac:dyDescent="0.2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153"/>
      <c r="L699" s="46"/>
      <c r="M699" s="130" t="e">
        <f t="shared" si="10"/>
        <v>#DIV/0!</v>
      </c>
      <c r="N699" s="44"/>
    </row>
    <row r="700" spans="1:14" x14ac:dyDescent="0.2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153"/>
      <c r="L700" s="46"/>
      <c r="M700" s="130" t="e">
        <f t="shared" si="10"/>
        <v>#DIV/0!</v>
      </c>
      <c r="N700" s="44"/>
    </row>
    <row r="702" spans="1:14" x14ac:dyDescent="0.2">
      <c r="D702">
        <f>COUNTA(D5:D700)</f>
        <v>30</v>
      </c>
      <c r="E702" t="s">
        <v>220</v>
      </c>
      <c r="F702" s="2">
        <f>COUNTIF(F5:F700,"h")</f>
        <v>13</v>
      </c>
      <c r="H702">
        <f>COUNTA(H5:H700)</f>
        <v>30</v>
      </c>
    </row>
    <row r="703" spans="1:14" x14ac:dyDescent="0.2">
      <c r="E703" t="s">
        <v>312</v>
      </c>
      <c r="F703" s="2">
        <f>COUNTIF(F5:F700,"b")</f>
        <v>17</v>
      </c>
    </row>
  </sheetData>
  <mergeCells count="1">
    <mergeCell ref="A1:K1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B7" sqref="B7"/>
    </sheetView>
  </sheetViews>
  <sheetFormatPr defaultRowHeight="12.75" x14ac:dyDescent="0.2"/>
  <cols>
    <col min="1" max="1" width="3.7109375" customWidth="1"/>
    <col min="2" max="2" width="12.7109375" style="2" customWidth="1"/>
    <col min="3" max="3" width="2.7109375" customWidth="1"/>
    <col min="4" max="4" width="12.7109375" style="2" customWidth="1"/>
    <col min="5" max="5" width="2.7109375" customWidth="1"/>
    <col min="6" max="6" width="17.7109375" style="2" bestFit="1" customWidth="1"/>
    <col min="7" max="7" width="2.7109375" customWidth="1"/>
    <col min="8" max="8" width="33.28515625" customWidth="1"/>
    <col min="9" max="9" width="2.7109375" customWidth="1"/>
  </cols>
  <sheetData>
    <row r="1" spans="1:9" ht="18" x14ac:dyDescent="0.25">
      <c r="A1" s="215" t="s">
        <v>150</v>
      </c>
      <c r="B1" s="215"/>
      <c r="C1" s="215"/>
      <c r="D1" s="215"/>
      <c r="E1" s="215"/>
      <c r="F1" s="215"/>
      <c r="G1" s="215"/>
      <c r="H1" s="215"/>
      <c r="I1" s="215"/>
    </row>
    <row r="2" spans="1:9" x14ac:dyDescent="0.2">
      <c r="A2" t="s">
        <v>151</v>
      </c>
    </row>
    <row r="4" spans="1:9" ht="3" customHeight="1" x14ac:dyDescent="0.2"/>
    <row r="5" spans="1:9" x14ac:dyDescent="0.2">
      <c r="B5" s="65" t="s">
        <v>70</v>
      </c>
      <c r="D5" s="65" t="s">
        <v>153</v>
      </c>
      <c r="F5" s="65" t="s">
        <v>154</v>
      </c>
      <c r="H5" s="66" t="s">
        <v>155</v>
      </c>
    </row>
    <row r="6" spans="1:9" ht="3" customHeight="1" x14ac:dyDescent="0.2"/>
    <row r="7" spans="1:9" x14ac:dyDescent="0.2">
      <c r="B7" s="122"/>
      <c r="D7" s="2">
        <v>2</v>
      </c>
      <c r="F7" s="122"/>
      <c r="H7" s="124"/>
    </row>
    <row r="8" spans="1:9" ht="3" customHeight="1" x14ac:dyDescent="0.2">
      <c r="B8" s="123"/>
      <c r="F8" s="123"/>
      <c r="H8" s="109"/>
    </row>
    <row r="9" spans="1:9" x14ac:dyDescent="0.2">
      <c r="B9" s="122"/>
      <c r="D9" s="2">
        <v>3</v>
      </c>
      <c r="F9" s="122"/>
      <c r="H9" s="124"/>
    </row>
    <row r="10" spans="1:9" ht="3" customHeight="1" x14ac:dyDescent="0.2">
      <c r="B10" s="123"/>
      <c r="F10" s="123"/>
      <c r="H10" s="109"/>
    </row>
    <row r="11" spans="1:9" x14ac:dyDescent="0.2">
      <c r="B11" s="122"/>
      <c r="D11" s="2" t="s">
        <v>156</v>
      </c>
      <c r="F11" s="122"/>
      <c r="H11" s="124"/>
    </row>
    <row r="12" spans="1:9" ht="3" customHeight="1" x14ac:dyDescent="0.2">
      <c r="B12" s="123"/>
      <c r="F12" s="123"/>
      <c r="H12" s="109"/>
    </row>
    <row r="13" spans="1:9" x14ac:dyDescent="0.2">
      <c r="B13" s="122"/>
      <c r="D13" s="64"/>
      <c r="F13" s="122"/>
      <c r="H13" s="124"/>
    </row>
    <row r="14" spans="1:9" ht="3" customHeight="1" x14ac:dyDescent="0.2">
      <c r="B14" s="123"/>
      <c r="F14" s="123"/>
      <c r="H14" s="109"/>
    </row>
    <row r="15" spans="1:9" x14ac:dyDescent="0.2">
      <c r="B15" s="122"/>
      <c r="D15" s="64"/>
      <c r="F15" s="122"/>
      <c r="H15" s="124"/>
    </row>
    <row r="16" spans="1:9" ht="3" customHeight="1" x14ac:dyDescent="0.2"/>
    <row r="19" spans="2:8" ht="3" customHeight="1" x14ac:dyDescent="0.2"/>
    <row r="20" spans="2:8" x14ac:dyDescent="0.2">
      <c r="B20" s="65" t="s">
        <v>70</v>
      </c>
      <c r="D20" s="65" t="s">
        <v>153</v>
      </c>
      <c r="F20" s="65" t="s">
        <v>159</v>
      </c>
      <c r="H20" s="66" t="s">
        <v>155</v>
      </c>
    </row>
    <row r="21" spans="2:8" ht="3" customHeight="1" x14ac:dyDescent="0.2"/>
    <row r="22" spans="2:8" x14ac:dyDescent="0.2">
      <c r="B22" s="122"/>
      <c r="D22" s="2">
        <v>2</v>
      </c>
      <c r="F22" s="122"/>
      <c r="H22" s="124"/>
    </row>
    <row r="23" spans="2:8" ht="3" customHeight="1" x14ac:dyDescent="0.2">
      <c r="B23" s="123"/>
      <c r="F23" s="123"/>
      <c r="H23" s="109"/>
    </row>
    <row r="24" spans="2:8" x14ac:dyDescent="0.2">
      <c r="B24" s="122"/>
      <c r="D24" s="2">
        <v>3</v>
      </c>
      <c r="F24" s="122"/>
      <c r="H24" s="124"/>
    </row>
    <row r="25" spans="2:8" ht="3" customHeight="1" x14ac:dyDescent="0.2">
      <c r="B25" s="123"/>
      <c r="F25" s="123"/>
      <c r="H25" s="109"/>
    </row>
    <row r="26" spans="2:8" x14ac:dyDescent="0.2">
      <c r="B26" s="122"/>
      <c r="D26" s="2" t="s">
        <v>156</v>
      </c>
      <c r="F26" s="122"/>
      <c r="H26" s="124"/>
    </row>
    <row r="27" spans="2:8" ht="3" customHeight="1" x14ac:dyDescent="0.2">
      <c r="B27" s="123"/>
      <c r="F27" s="123"/>
      <c r="H27" s="109"/>
    </row>
    <row r="28" spans="2:8" x14ac:dyDescent="0.2">
      <c r="B28" s="122"/>
      <c r="D28" s="64"/>
      <c r="F28" s="122"/>
      <c r="H28" s="124"/>
    </row>
    <row r="29" spans="2:8" ht="3" customHeight="1" x14ac:dyDescent="0.2">
      <c r="B29" s="123"/>
      <c r="F29" s="123"/>
      <c r="H29" s="109"/>
    </row>
    <row r="30" spans="2:8" x14ac:dyDescent="0.2">
      <c r="B30" s="122"/>
      <c r="D30" s="64"/>
      <c r="F30" s="122"/>
      <c r="H30" s="124"/>
    </row>
    <row r="31" spans="2:8" ht="3" customHeight="1" x14ac:dyDescent="0.2"/>
    <row r="34" spans="2:8" ht="3" customHeight="1" x14ac:dyDescent="0.2"/>
    <row r="35" spans="2:8" x14ac:dyDescent="0.2">
      <c r="B35" s="65" t="s">
        <v>70</v>
      </c>
      <c r="D35" s="65" t="s">
        <v>153</v>
      </c>
      <c r="F35" s="65" t="s">
        <v>158</v>
      </c>
      <c r="H35" s="66" t="s">
        <v>155</v>
      </c>
    </row>
    <row r="36" spans="2:8" ht="3" customHeight="1" x14ac:dyDescent="0.2"/>
    <row r="37" spans="2:8" x14ac:dyDescent="0.2">
      <c r="B37" s="122"/>
      <c r="D37" s="2">
        <v>2</v>
      </c>
      <c r="F37" s="64"/>
      <c r="H37" s="47"/>
    </row>
    <row r="38" spans="2:8" ht="3" customHeight="1" x14ac:dyDescent="0.2">
      <c r="B38" s="123"/>
    </row>
    <row r="39" spans="2:8" x14ac:dyDescent="0.2">
      <c r="B39" s="122"/>
      <c r="D39" s="2">
        <v>3</v>
      </c>
      <c r="F39" s="64"/>
      <c r="H39" s="47"/>
    </row>
    <row r="40" spans="2:8" ht="3" customHeight="1" x14ac:dyDescent="0.2">
      <c r="B40" s="123"/>
    </row>
    <row r="41" spans="2:8" x14ac:dyDescent="0.2">
      <c r="B41" s="122"/>
      <c r="D41" s="2" t="s">
        <v>156</v>
      </c>
      <c r="F41" s="64"/>
      <c r="H41" s="47"/>
    </row>
    <row r="42" spans="2:8" ht="3" customHeight="1" x14ac:dyDescent="0.2">
      <c r="B42" s="123"/>
    </row>
    <row r="43" spans="2:8" x14ac:dyDescent="0.2">
      <c r="B43" s="122"/>
      <c r="D43" s="64"/>
      <c r="F43" s="64"/>
      <c r="H43" s="47"/>
    </row>
    <row r="44" spans="2:8" ht="3" customHeight="1" x14ac:dyDescent="0.2">
      <c r="B44" s="123"/>
    </row>
    <row r="45" spans="2:8" x14ac:dyDescent="0.2">
      <c r="B45" s="122"/>
      <c r="D45" s="64"/>
      <c r="F45" s="64"/>
      <c r="H45" s="47"/>
    </row>
    <row r="46" spans="2:8" ht="3" customHeight="1" x14ac:dyDescent="0.2">
      <c r="B46" s="123"/>
    </row>
    <row r="49" spans="2:8" ht="3" customHeight="1" x14ac:dyDescent="0.2"/>
    <row r="50" spans="2:8" x14ac:dyDescent="0.2">
      <c r="B50" s="65" t="s">
        <v>70</v>
      </c>
      <c r="D50" s="65" t="s">
        <v>153</v>
      </c>
      <c r="F50" s="65" t="s">
        <v>157</v>
      </c>
      <c r="H50" s="66" t="s">
        <v>155</v>
      </c>
    </row>
    <row r="51" spans="2:8" ht="3" customHeight="1" x14ac:dyDescent="0.2"/>
    <row r="52" spans="2:8" x14ac:dyDescent="0.2">
      <c r="B52" s="122"/>
      <c r="D52" s="2">
        <v>2</v>
      </c>
      <c r="F52" s="122"/>
      <c r="H52" s="124"/>
    </row>
    <row r="53" spans="2:8" ht="3" customHeight="1" x14ac:dyDescent="0.2">
      <c r="B53" s="123"/>
      <c r="F53" s="123"/>
      <c r="H53" s="109"/>
    </row>
    <row r="54" spans="2:8" x14ac:dyDescent="0.2">
      <c r="B54" s="122"/>
      <c r="D54" s="2">
        <v>3</v>
      </c>
      <c r="F54" s="122"/>
      <c r="H54" s="124"/>
    </row>
    <row r="55" spans="2:8" ht="3" customHeight="1" x14ac:dyDescent="0.2">
      <c r="B55" s="123"/>
      <c r="F55" s="123"/>
      <c r="H55" s="109"/>
    </row>
    <row r="56" spans="2:8" x14ac:dyDescent="0.2">
      <c r="B56" s="122"/>
      <c r="D56" s="2" t="s">
        <v>156</v>
      </c>
      <c r="F56" s="122"/>
      <c r="H56" s="124"/>
    </row>
    <row r="57" spans="2:8" ht="3" customHeight="1" x14ac:dyDescent="0.2">
      <c r="B57" s="123"/>
      <c r="F57" s="123"/>
      <c r="H57" s="109"/>
    </row>
    <row r="58" spans="2:8" x14ac:dyDescent="0.2">
      <c r="B58" s="122"/>
      <c r="D58" s="64"/>
      <c r="F58" s="122"/>
      <c r="H58" s="124"/>
    </row>
    <row r="59" spans="2:8" ht="3" customHeight="1" x14ac:dyDescent="0.2">
      <c r="B59" s="123"/>
      <c r="F59" s="123"/>
      <c r="H59" s="109"/>
    </row>
    <row r="60" spans="2:8" x14ac:dyDescent="0.2">
      <c r="B60" s="122"/>
      <c r="D60" s="64"/>
      <c r="F60" s="122"/>
      <c r="H60" s="124"/>
    </row>
    <row r="61" spans="2:8" ht="3" customHeight="1" x14ac:dyDescent="0.2"/>
  </sheetData>
  <mergeCells count="1">
    <mergeCell ref="A1:I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Overview</vt:lpstr>
      <vt:lpstr>Information</vt:lpstr>
      <vt:lpstr>Gestation Table</vt:lpstr>
      <vt:lpstr>Cow Inventory</vt:lpstr>
      <vt:lpstr>Bull Inventory</vt:lpstr>
      <vt:lpstr>Pasture Usage</vt:lpstr>
      <vt:lpstr>SPA Performance</vt:lpstr>
      <vt:lpstr>Calf Information</vt:lpstr>
      <vt:lpstr>BCS Record</vt:lpstr>
      <vt:lpstr>Calving Activity</vt:lpstr>
      <vt:lpstr>Calf Health Record</vt:lpstr>
      <vt:lpstr>Marketing Data</vt:lpstr>
      <vt:lpstr>Cow Herd Health</vt:lpstr>
      <vt:lpstr>Cattle Treatment</vt:lpstr>
      <vt:lpstr>Cattle Sales</vt:lpstr>
      <vt:lpstr>Death Losses</vt:lpstr>
      <vt:lpstr>AI Breeding</vt:lpstr>
      <vt:lpstr>Supplement Record</vt:lpstr>
      <vt:lpstr>Annual Precipitation</vt:lpstr>
    </vt:vector>
  </TitlesOfParts>
  <Company>ASUSU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</dc:creator>
  <cp:lastModifiedBy>Lindsey Lee Moniz</cp:lastModifiedBy>
  <cp:lastPrinted>2005-11-16T15:41:56Z</cp:lastPrinted>
  <dcterms:created xsi:type="dcterms:W3CDTF">2005-11-14T15:04:57Z</dcterms:created>
  <dcterms:modified xsi:type="dcterms:W3CDTF">2013-04-23T14:17:19Z</dcterms:modified>
</cp:coreProperties>
</file>