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ldrid1\Documents\307 Judging Series\"/>
    </mc:Choice>
  </mc:AlternateContent>
  <bookViews>
    <workbookView xWindow="0" yWindow="0" windowWidth="25125" windowHeight="12435" activeTab="2"/>
  </bookViews>
  <sheets>
    <sheet name="Junior 307 Standings" sheetId="1" r:id="rId1"/>
    <sheet name="Intermediate 307 Standings" sheetId="2" r:id="rId2"/>
    <sheet name="Senior 307 Standings" sheetId="3" r:id="rId3"/>
    <sheet name="LCCC Rendezvous Days" sheetId="4" r:id="rId4"/>
    <sheet name="Casper College Fall Contest" sheetId="5" r:id="rId5"/>
    <sheet name="CWC Contest" sheetId="6" r:id="rId6"/>
    <sheet name="Northwest College Contest" sheetId="7" r:id="rId7"/>
    <sheet name="Casper College Contest" sheetId="8" r:id="rId8"/>
    <sheet name="Fremont County Contest" sheetId="9" r:id="rId9"/>
    <sheet name="EWC Contest " sheetId="10" r:id="rId10"/>
    <sheet name="UW Contest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1" l="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2" i="11"/>
  <c r="H3" i="11"/>
  <c r="H4" i="11"/>
  <c r="H5" i="11"/>
  <c r="H6" i="11"/>
  <c r="H7" i="11"/>
  <c r="H8" i="11"/>
  <c r="H9" i="11"/>
  <c r="H2" i="11"/>
  <c r="C3" i="11"/>
  <c r="C4" i="11"/>
  <c r="C5" i="11"/>
  <c r="C6" i="11"/>
  <c r="C2" i="11"/>
  <c r="C3" i="10" l="1"/>
  <c r="C4" i="10"/>
  <c r="C5" i="10"/>
  <c r="C6" i="10"/>
  <c r="C7" i="10"/>
  <c r="C8" i="10"/>
  <c r="C9" i="10"/>
  <c r="C10" i="10"/>
  <c r="C2" i="10"/>
  <c r="H3" i="10"/>
  <c r="H4" i="10"/>
  <c r="H5" i="10"/>
  <c r="H6" i="10"/>
  <c r="H7" i="10"/>
  <c r="H8" i="10"/>
  <c r="H9" i="10"/>
  <c r="H10" i="10"/>
  <c r="H11" i="10"/>
  <c r="H12" i="10"/>
  <c r="H13" i="10"/>
  <c r="H2" i="10"/>
  <c r="M3" i="10"/>
  <c r="M4" i="10"/>
  <c r="M5" i="10"/>
  <c r="M6" i="10"/>
  <c r="M7" i="10"/>
  <c r="M8" i="10"/>
  <c r="M9" i="10"/>
  <c r="M10" i="10"/>
  <c r="M11" i="10"/>
  <c r="M12" i="10"/>
  <c r="M13" i="10"/>
  <c r="M2" i="10"/>
  <c r="M3" i="9"/>
  <c r="M4" i="9"/>
  <c r="M5" i="9"/>
  <c r="M6" i="9"/>
  <c r="M7" i="9"/>
  <c r="M8" i="9"/>
  <c r="M9" i="9"/>
  <c r="M10" i="9"/>
  <c r="M11" i="9"/>
  <c r="M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" i="9"/>
  <c r="C3" i="9"/>
  <c r="C4" i="9"/>
  <c r="C5" i="9"/>
  <c r="C6" i="9"/>
  <c r="C7" i="9"/>
  <c r="C2" i="9"/>
  <c r="Q3" i="8" l="1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2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2" i="8"/>
  <c r="J3" i="8"/>
  <c r="K3" i="8" s="1"/>
  <c r="J4" i="8"/>
  <c r="K4" i="8" s="1"/>
  <c r="J5" i="8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18" i="8"/>
  <c r="K18" i="8" s="1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" i="8"/>
  <c r="K2" i="8" s="1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2" i="8"/>
  <c r="E2" i="8" s="1"/>
  <c r="N26" i="7"/>
  <c r="N34" i="7"/>
  <c r="N58" i="7"/>
  <c r="N66" i="7"/>
  <c r="M3" i="7"/>
  <c r="N3" i="7" s="1"/>
  <c r="M4" i="7"/>
  <c r="N4" i="7" s="1"/>
  <c r="M5" i="7"/>
  <c r="N5" i="7" s="1"/>
  <c r="M6" i="7"/>
  <c r="N6" i="7" s="1"/>
  <c r="M7" i="7"/>
  <c r="N7" i="7" s="1"/>
  <c r="M8" i="7"/>
  <c r="N8" i="7" s="1"/>
  <c r="M9" i="7"/>
  <c r="N9" i="7" s="1"/>
  <c r="M10" i="7"/>
  <c r="N10" i="7" s="1"/>
  <c r="M11" i="7"/>
  <c r="N11" i="7" s="1"/>
  <c r="M12" i="7"/>
  <c r="N12" i="7" s="1"/>
  <c r="M13" i="7"/>
  <c r="N13" i="7" s="1"/>
  <c r="M14" i="7"/>
  <c r="N14" i="7" s="1"/>
  <c r="M15" i="7"/>
  <c r="N15" i="7" s="1"/>
  <c r="M16" i="7"/>
  <c r="N16" i="7" s="1"/>
  <c r="M17" i="7"/>
  <c r="N17" i="7" s="1"/>
  <c r="M18" i="7"/>
  <c r="N18" i="7" s="1"/>
  <c r="M19" i="7"/>
  <c r="N19" i="7" s="1"/>
  <c r="M20" i="7"/>
  <c r="N20" i="7" s="1"/>
  <c r="M21" i="7"/>
  <c r="N21" i="7" s="1"/>
  <c r="M22" i="7"/>
  <c r="N22" i="7" s="1"/>
  <c r="M23" i="7"/>
  <c r="N23" i="7" s="1"/>
  <c r="M24" i="7"/>
  <c r="N24" i="7" s="1"/>
  <c r="M25" i="7"/>
  <c r="N25" i="7" s="1"/>
  <c r="M26" i="7"/>
  <c r="M27" i="7"/>
  <c r="N27" i="7" s="1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M35" i="7"/>
  <c r="N35" i="7" s="1"/>
  <c r="M36" i="7"/>
  <c r="N36" i="7" s="1"/>
  <c r="M37" i="7"/>
  <c r="N37" i="7" s="1"/>
  <c r="M38" i="7"/>
  <c r="N38" i="7" s="1"/>
  <c r="M39" i="7"/>
  <c r="N39" i="7" s="1"/>
  <c r="M40" i="7"/>
  <c r="N40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M54" i="7"/>
  <c r="N54" i="7" s="1"/>
  <c r="M55" i="7"/>
  <c r="N55" i="7" s="1"/>
  <c r="M56" i="7"/>
  <c r="N56" i="7" s="1"/>
  <c r="M57" i="7"/>
  <c r="N57" i="7" s="1"/>
  <c r="M58" i="7"/>
  <c r="M59" i="7"/>
  <c r="N59" i="7" s="1"/>
  <c r="M60" i="7"/>
  <c r="N60" i="7" s="1"/>
  <c r="M61" i="7"/>
  <c r="N61" i="7" s="1"/>
  <c r="M62" i="7"/>
  <c r="N62" i="7" s="1"/>
  <c r="M63" i="7"/>
  <c r="N63" i="7" s="1"/>
  <c r="M64" i="7"/>
  <c r="N64" i="7" s="1"/>
  <c r="M65" i="7"/>
  <c r="N65" i="7" s="1"/>
  <c r="M66" i="7"/>
  <c r="M67" i="7"/>
  <c r="N67" i="7" s="1"/>
  <c r="M68" i="7"/>
  <c r="N68" i="7" s="1"/>
  <c r="M69" i="7"/>
  <c r="N69" i="7" s="1"/>
  <c r="M70" i="7"/>
  <c r="N70" i="7" s="1"/>
  <c r="M71" i="7"/>
  <c r="N71" i="7" s="1"/>
  <c r="M72" i="7"/>
  <c r="N72" i="7" s="1"/>
  <c r="M73" i="7"/>
  <c r="N73" i="7" s="1"/>
  <c r="M74" i="7"/>
  <c r="N74" i="7" s="1"/>
  <c r="M75" i="7"/>
  <c r="N75" i="7" s="1"/>
  <c r="M76" i="7"/>
  <c r="N76" i="7" s="1"/>
  <c r="M2" i="7"/>
  <c r="N2" i="7" s="1"/>
  <c r="H3" i="7"/>
  <c r="I3" i="7" s="1"/>
  <c r="H4" i="7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" i="7"/>
  <c r="I2" i="7" s="1"/>
  <c r="C3" i="7"/>
  <c r="C4" i="7"/>
  <c r="C5" i="7"/>
  <c r="C2" i="7"/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2" i="6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2" i="6"/>
  <c r="K2" i="6" s="1"/>
  <c r="D3" i="6"/>
  <c r="E3" i="6" s="1"/>
  <c r="D4" i="6"/>
  <c r="E4" i="6" s="1"/>
  <c r="D5" i="6"/>
  <c r="E5" i="6" s="1"/>
  <c r="D6" i="6"/>
  <c r="E6" i="6" s="1"/>
  <c r="D7" i="6"/>
  <c r="E7" i="6" s="1"/>
  <c r="D2" i="6"/>
  <c r="E2" i="6" s="1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2" i="5"/>
  <c r="C3" i="5"/>
  <c r="C4" i="5"/>
  <c r="C5" i="5"/>
  <c r="C2" i="5"/>
  <c r="P3" i="4"/>
  <c r="Q3" i="4" s="1"/>
  <c r="P4" i="4"/>
  <c r="Q4" i="4" s="1"/>
  <c r="P5" i="4"/>
  <c r="Q5" i="4" s="1"/>
  <c r="P6" i="4"/>
  <c r="Q6" i="4" s="1"/>
  <c r="P7" i="4"/>
  <c r="Q7" i="4" s="1"/>
  <c r="P8" i="4"/>
  <c r="Q8" i="4" s="1"/>
  <c r="P9" i="4"/>
  <c r="Q9" i="4" s="1"/>
  <c r="P10" i="4"/>
  <c r="Q10" i="4" s="1"/>
  <c r="P11" i="4"/>
  <c r="Q11" i="4" s="1"/>
  <c r="P12" i="4"/>
  <c r="Q12" i="4" s="1"/>
  <c r="P13" i="4"/>
  <c r="Q13" i="4" s="1"/>
  <c r="P14" i="4"/>
  <c r="Q14" i="4" s="1"/>
  <c r="P15" i="4"/>
  <c r="Q15" i="4" s="1"/>
  <c r="P16" i="4"/>
  <c r="Q16" i="4" s="1"/>
  <c r="P17" i="4"/>
  <c r="Q17" i="4" s="1"/>
  <c r="P18" i="4"/>
  <c r="Q18" i="4" s="1"/>
  <c r="P19" i="4"/>
  <c r="Q19" i="4" s="1"/>
  <c r="P20" i="4"/>
  <c r="Q20" i="4" s="1"/>
  <c r="P21" i="4"/>
  <c r="Q21" i="4" s="1"/>
  <c r="P22" i="4"/>
  <c r="Q22" i="4" s="1"/>
  <c r="P23" i="4"/>
  <c r="Q23" i="4" s="1"/>
  <c r="P24" i="4"/>
  <c r="Q24" i="4" s="1"/>
  <c r="P25" i="4"/>
  <c r="Q25" i="4" s="1"/>
  <c r="P26" i="4"/>
  <c r="Q26" i="4" s="1"/>
  <c r="P27" i="4"/>
  <c r="Q27" i="4" s="1"/>
  <c r="P28" i="4"/>
  <c r="Q28" i="4" s="1"/>
  <c r="P29" i="4"/>
  <c r="Q29" i="4" s="1"/>
  <c r="P30" i="4"/>
  <c r="Q30" i="4" s="1"/>
  <c r="P31" i="4"/>
  <c r="Q31" i="4" s="1"/>
  <c r="P32" i="4"/>
  <c r="Q32" i="4" s="1"/>
  <c r="P33" i="4"/>
  <c r="Q33" i="4" s="1"/>
  <c r="P34" i="4"/>
  <c r="Q34" i="4" s="1"/>
  <c r="P35" i="4"/>
  <c r="Q35" i="4" s="1"/>
  <c r="P36" i="4"/>
  <c r="Q36" i="4" s="1"/>
  <c r="P37" i="4"/>
  <c r="Q37" i="4" s="1"/>
  <c r="P38" i="4"/>
  <c r="Q38" i="4" s="1"/>
  <c r="P39" i="4"/>
  <c r="Q39" i="4" s="1"/>
  <c r="P40" i="4"/>
  <c r="Q40" i="4" s="1"/>
  <c r="P41" i="4"/>
  <c r="Q41" i="4" s="1"/>
  <c r="P42" i="4"/>
  <c r="Q42" i="4" s="1"/>
  <c r="P43" i="4"/>
  <c r="Q43" i="4" s="1"/>
  <c r="P44" i="4"/>
  <c r="Q44" i="4" s="1"/>
  <c r="P45" i="4"/>
  <c r="Q45" i="4" s="1"/>
  <c r="P46" i="4"/>
  <c r="Q46" i="4" s="1"/>
  <c r="P47" i="4"/>
  <c r="Q47" i="4" s="1"/>
  <c r="P48" i="4"/>
  <c r="Q48" i="4" s="1"/>
  <c r="P49" i="4"/>
  <c r="Q49" i="4" s="1"/>
  <c r="P50" i="4"/>
  <c r="Q50" i="4" s="1"/>
  <c r="P51" i="4"/>
  <c r="Q51" i="4" s="1"/>
  <c r="P52" i="4"/>
  <c r="Q52" i="4" s="1"/>
  <c r="P53" i="4"/>
  <c r="Q53" i="4" s="1"/>
  <c r="P54" i="4"/>
  <c r="Q54" i="4" s="1"/>
  <c r="P55" i="4"/>
  <c r="Q55" i="4" s="1"/>
  <c r="P56" i="4"/>
  <c r="Q56" i="4" s="1"/>
  <c r="P57" i="4"/>
  <c r="Q57" i="4" s="1"/>
  <c r="P58" i="4"/>
  <c r="Q58" i="4" s="1"/>
  <c r="P59" i="4"/>
  <c r="Q59" i="4" s="1"/>
  <c r="P60" i="4"/>
  <c r="Q60" i="4" s="1"/>
  <c r="P61" i="4"/>
  <c r="Q61" i="4" s="1"/>
  <c r="P62" i="4"/>
  <c r="Q62" i="4" s="1"/>
  <c r="P63" i="4"/>
  <c r="Q63" i="4" s="1"/>
  <c r="P64" i="4"/>
  <c r="Q64" i="4" s="1"/>
  <c r="P65" i="4"/>
  <c r="Q65" i="4" s="1"/>
  <c r="P66" i="4"/>
  <c r="Q66" i="4" s="1"/>
  <c r="P67" i="4"/>
  <c r="Q67" i="4" s="1"/>
  <c r="P68" i="4"/>
  <c r="Q68" i="4" s="1"/>
  <c r="P69" i="4"/>
  <c r="Q69" i="4" s="1"/>
  <c r="P70" i="4"/>
  <c r="Q70" i="4" s="1"/>
  <c r="P71" i="4"/>
  <c r="Q71" i="4" s="1"/>
  <c r="P72" i="4"/>
  <c r="Q72" i="4" s="1"/>
  <c r="P73" i="4"/>
  <c r="Q73" i="4" s="1"/>
  <c r="P74" i="4"/>
  <c r="Q74" i="4" s="1"/>
  <c r="P75" i="4"/>
  <c r="Q75" i="4" s="1"/>
  <c r="P76" i="4"/>
  <c r="Q76" i="4" s="1"/>
  <c r="P77" i="4"/>
  <c r="Q77" i="4" s="1"/>
  <c r="P78" i="4"/>
  <c r="Q78" i="4" s="1"/>
  <c r="P79" i="4"/>
  <c r="Q79" i="4" s="1"/>
  <c r="P80" i="4"/>
  <c r="Q80" i="4" s="1"/>
  <c r="P81" i="4"/>
  <c r="Q81" i="4" s="1"/>
  <c r="P82" i="4"/>
  <c r="Q82" i="4" s="1"/>
  <c r="P83" i="4"/>
  <c r="Q83" i="4" s="1"/>
  <c r="P84" i="4"/>
  <c r="Q84" i="4" s="1"/>
  <c r="P85" i="4"/>
  <c r="Q85" i="4" s="1"/>
  <c r="P86" i="4"/>
  <c r="Q86" i="4" s="1"/>
  <c r="P87" i="4"/>
  <c r="Q87" i="4" s="1"/>
  <c r="P88" i="4"/>
  <c r="Q88" i="4" s="1"/>
  <c r="P89" i="4"/>
  <c r="Q89" i="4" s="1"/>
  <c r="P90" i="4"/>
  <c r="Q90" i="4" s="1"/>
  <c r="P91" i="4"/>
  <c r="Q91" i="4" s="1"/>
  <c r="P92" i="4"/>
  <c r="Q92" i="4" s="1"/>
  <c r="P93" i="4"/>
  <c r="Q93" i="4" s="1"/>
  <c r="P94" i="4"/>
  <c r="Q94" i="4" s="1"/>
  <c r="P95" i="4"/>
  <c r="Q95" i="4" s="1"/>
  <c r="P96" i="4"/>
  <c r="Q96" i="4" s="1"/>
  <c r="P97" i="4"/>
  <c r="Q97" i="4" s="1"/>
  <c r="P98" i="4"/>
  <c r="Q98" i="4" s="1"/>
  <c r="P99" i="4"/>
  <c r="Q99" i="4" s="1"/>
  <c r="P100" i="4"/>
  <c r="Q100" i="4" s="1"/>
  <c r="P101" i="4"/>
  <c r="Q101" i="4" s="1"/>
  <c r="P102" i="4"/>
  <c r="Q102" i="4" s="1"/>
  <c r="P103" i="4"/>
  <c r="Q103" i="4" s="1"/>
  <c r="P104" i="4"/>
  <c r="Q104" i="4" s="1"/>
  <c r="P105" i="4"/>
  <c r="Q105" i="4" s="1"/>
  <c r="P2" i="4"/>
  <c r="Q2" i="4" s="1"/>
  <c r="J6" i="4"/>
  <c r="J3" i="4"/>
  <c r="J4" i="4"/>
  <c r="J5" i="4"/>
  <c r="J2" i="4"/>
  <c r="D4" i="4"/>
  <c r="D3" i="4"/>
</calcChain>
</file>

<file path=xl/sharedStrings.xml><?xml version="1.0" encoding="utf-8"?>
<sst xmlns="http://schemas.openxmlformats.org/spreadsheetml/2006/main" count="1238" uniqueCount="448">
  <si>
    <t>SAGE DERNER</t>
  </si>
  <si>
    <t>Albany Co 4H</t>
  </si>
  <si>
    <t>TEIGEN DERNER</t>
  </si>
  <si>
    <t>EZRA MARTINZ</t>
  </si>
  <si>
    <t>Junior Results:</t>
  </si>
  <si>
    <t>307 Points</t>
  </si>
  <si>
    <t>307 Points Rounded</t>
  </si>
  <si>
    <t>Intermediate Results:</t>
  </si>
  <si>
    <t>SAM VASEK</t>
  </si>
  <si>
    <t>Albany Co 4-H</t>
  </si>
  <si>
    <t>CONNOR KUNKEL</t>
  </si>
  <si>
    <t>ALLIS MARTINZ</t>
  </si>
  <si>
    <t>LUKE OGDEN</t>
  </si>
  <si>
    <t>Senior Results:</t>
  </si>
  <si>
    <t>REGAN ALLEN</t>
  </si>
  <si>
    <t>CADEN MILLER</t>
  </si>
  <si>
    <t>SHANNA STINSON</t>
  </si>
  <si>
    <t>JUNE GENTLE</t>
  </si>
  <si>
    <t>REAGAN REDDING</t>
  </si>
  <si>
    <t>BRENDEL EVANS</t>
  </si>
  <si>
    <t>KAIDYN KASUN</t>
  </si>
  <si>
    <t>RILEY WEST</t>
  </si>
  <si>
    <t>BRYLEE STYVAR</t>
  </si>
  <si>
    <t>KALEB BOOTH</t>
  </si>
  <si>
    <t>EMMA CROWLEY</t>
  </si>
  <si>
    <t>REECE WEST</t>
  </si>
  <si>
    <t>CHASE RASNAKE</t>
  </si>
  <si>
    <t>BRIANNA HOLLINGSWORT</t>
  </si>
  <si>
    <t>JOSIE SMITH</t>
  </si>
  <si>
    <t>TEHYA THOMPSON</t>
  </si>
  <si>
    <t>KORBIN STYVAR</t>
  </si>
  <si>
    <t>RILEE JOSEPH</t>
  </si>
  <si>
    <t>HAYLEE GIBBS</t>
  </si>
  <si>
    <t>SHEA CHURCHES</t>
  </si>
  <si>
    <t>PRESLEY LARRIBAS</t>
  </si>
  <si>
    <t>KARA FOGG</t>
  </si>
  <si>
    <t>ADDI VASEK</t>
  </si>
  <si>
    <t>TATUM REHER</t>
  </si>
  <si>
    <t>TAVIE MILLER</t>
  </si>
  <si>
    <t>RYLIE VETTER</t>
  </si>
  <si>
    <t>MILLIE STIREWALT</t>
  </si>
  <si>
    <t>BROOKLYN DOWNS</t>
  </si>
  <si>
    <t>MAKAYLA CURLESS</t>
  </si>
  <si>
    <t>GAVIN BRODA</t>
  </si>
  <si>
    <t>TAYLOR LOVEJOY</t>
  </si>
  <si>
    <t>MESA WINGER</t>
  </si>
  <si>
    <t>STELLA WILKINSON</t>
  </si>
  <si>
    <t>OAKLEY HEPWORTH</t>
  </si>
  <si>
    <t>JADYN LAKE</t>
  </si>
  <si>
    <t>JOSIE BURR</t>
  </si>
  <si>
    <t>CAR*E HILL</t>
  </si>
  <si>
    <t>KEIR CAYLORR</t>
  </si>
  <si>
    <t>JACE RICH</t>
  </si>
  <si>
    <t>LAILA TERRELL</t>
  </si>
  <si>
    <t>KOBYN COATES</t>
  </si>
  <si>
    <t>NOAH INGLE</t>
  </si>
  <si>
    <t>LANDON THORUP</t>
  </si>
  <si>
    <t>EMILY SHARKEY</t>
  </si>
  <si>
    <t>BRAXTON BEAVERS</t>
  </si>
  <si>
    <t>OWEN SOULE</t>
  </si>
  <si>
    <t>PAXTON PROBST</t>
  </si>
  <si>
    <t>WYATT KRUCHTEN</t>
  </si>
  <si>
    <t>PAGE TISDALE</t>
  </si>
  <si>
    <t>LAICEE PARKERE</t>
  </si>
  <si>
    <t>LANE HOLT</t>
  </si>
  <si>
    <t>QUILL TAYLOR</t>
  </si>
  <si>
    <t>ARABELLA HARDESTY</t>
  </si>
  <si>
    <t>KELSEY DAWSON</t>
  </si>
  <si>
    <t>BRYNLEE STEED</t>
  </si>
  <si>
    <t>PAISLEY HARBACH</t>
  </si>
  <si>
    <t>CODY DAVIS</t>
  </si>
  <si>
    <t>BRINLEY FARTHING</t>
  </si>
  <si>
    <t>DIESEL VRSKA</t>
  </si>
  <si>
    <t>JENN SAPIENANAYA</t>
  </si>
  <si>
    <t>JAKOB VIRTUE</t>
  </si>
  <si>
    <t>TATUM CARYM</t>
  </si>
  <si>
    <t>EMILY SPURGIN</t>
  </si>
  <si>
    <t>KAL SMITH</t>
  </si>
  <si>
    <t>VERA LOKEN</t>
  </si>
  <si>
    <t>SHAYLA HAVENS</t>
  </si>
  <si>
    <t>TANNER FARLEY</t>
  </si>
  <si>
    <t>CHASE HEILBRUN</t>
  </si>
  <si>
    <t>KAILTYN OCHS ER</t>
  </si>
  <si>
    <t>JAYDEN JORDING</t>
  </si>
  <si>
    <t>EMILY SINNER</t>
  </si>
  <si>
    <t>JACKSON SCOTT</t>
  </si>
  <si>
    <t>LAURA GIBSON</t>
  </si>
  <si>
    <t>ELIZABET LANGLEY</t>
  </si>
  <si>
    <t>CARSON HINCKLEY</t>
  </si>
  <si>
    <t>PEYTON DONA</t>
  </si>
  <si>
    <t>SERENITY KLINE</t>
  </si>
  <si>
    <t>JESLYN MARTINEZ</t>
  </si>
  <si>
    <t>AYDEN LAMB</t>
  </si>
  <si>
    <t>KELLAN SWANSON</t>
  </si>
  <si>
    <t>LILLI SMITH</t>
  </si>
  <si>
    <t>HUDSON ENGLAND</t>
  </si>
  <si>
    <t>NICK TICKNOR</t>
  </si>
  <si>
    <t>JOEL WILLIAMS</t>
  </si>
  <si>
    <t>HUNTER RIVERA</t>
  </si>
  <si>
    <t>MAKINA LAFOUNTAINE</t>
  </si>
  <si>
    <t>EVELYN SANCHEZ</t>
  </si>
  <si>
    <t>TEDDY GOULET</t>
  </si>
  <si>
    <t>KOLBIE BROWNLEE</t>
  </si>
  <si>
    <t>LANDON SCHEI</t>
  </si>
  <si>
    <t>JADE M* ILLIAMS</t>
  </si>
  <si>
    <t>DETRICK BAYSINGER</t>
  </si>
  <si>
    <t>BENTLEY HARDING</t>
  </si>
  <si>
    <t>BELLE TIBBS</t>
  </si>
  <si>
    <t>NOAH RYE</t>
  </si>
  <si>
    <t>HAILEY VIRTUEMANNIN</t>
  </si>
  <si>
    <t>ISAAC THOMAS</t>
  </si>
  <si>
    <t>LUCY STANTON</t>
  </si>
  <si>
    <t>STEPHEN GAMBLE</t>
  </si>
  <si>
    <t>ALLYSON KEMP</t>
  </si>
  <si>
    <t>KEIGAN KERSHNER</t>
  </si>
  <si>
    <t>KELSEY AMOS</t>
  </si>
  <si>
    <t>TREY ALLISON</t>
  </si>
  <si>
    <t>WALT MARTINZ</t>
  </si>
  <si>
    <t>307 Points:</t>
  </si>
  <si>
    <t>Brinley Dewey</t>
  </si>
  <si>
    <t>Brooke Smith</t>
  </si>
  <si>
    <t>Jaylee Davila</t>
  </si>
  <si>
    <t>Barrett Olson</t>
  </si>
  <si>
    <t>Intermediate Results</t>
  </si>
  <si>
    <t>HALIE ADAMS</t>
  </si>
  <si>
    <t>Park</t>
  </si>
  <si>
    <t>SAMMY BOARDMAN</t>
  </si>
  <si>
    <t>Big Horn</t>
  </si>
  <si>
    <t>EMERSYN OLSON</t>
  </si>
  <si>
    <t>Natrona County</t>
  </si>
  <si>
    <t>PAISLEY MALSON</t>
  </si>
  <si>
    <t>JANSEN HORNECKER</t>
  </si>
  <si>
    <t>GRAYDEN BURKETT</t>
  </si>
  <si>
    <t>Natrona-Kimball-Albany</t>
  </si>
  <si>
    <t>KAYEL KUEGELER</t>
  </si>
  <si>
    <t>Glenda FFA-2</t>
  </si>
  <si>
    <t>ALLIE COOK</t>
  </si>
  <si>
    <t>CLAY DALY</t>
  </si>
  <si>
    <t>Glendo FFA 1</t>
  </si>
  <si>
    <t>KREELIN KIENLEN</t>
  </si>
  <si>
    <t>Worland Middle School</t>
  </si>
  <si>
    <t>KENDRA BAUDER</t>
  </si>
  <si>
    <t>HANNAH WILLIAMS</t>
  </si>
  <si>
    <t>PAISLEY DICKINSON</t>
  </si>
  <si>
    <t>JUSTIN DALY</t>
  </si>
  <si>
    <t>PENELOPE WAMBEKE</t>
  </si>
  <si>
    <t>NADALEY KENNEDY</t>
  </si>
  <si>
    <t>MASON WEBER</t>
  </si>
  <si>
    <t>RILEY BRITTON</t>
  </si>
  <si>
    <t>OLIVIA CLARK</t>
  </si>
  <si>
    <t>JESSE REBER</t>
  </si>
  <si>
    <t>CAMILLE CROFT</t>
  </si>
  <si>
    <t>Worland Middle School Alt</t>
  </si>
  <si>
    <t>ELEANOR EBEL</t>
  </si>
  <si>
    <t>LAWRENCE WHITE</t>
  </si>
  <si>
    <t>JARED FERGUSON</t>
  </si>
  <si>
    <t>MCKENZIE MOGER</t>
  </si>
  <si>
    <t>KAIDEN SMITH</t>
  </si>
  <si>
    <t>SCOTLYN ARMAJO</t>
  </si>
  <si>
    <t>Senior Results</t>
  </si>
  <si>
    <t>ADDISYN PERKINS</t>
  </si>
  <si>
    <t>Mixed Team</t>
  </si>
  <si>
    <t>ELLA HILLER</t>
  </si>
  <si>
    <t>Sheridan County 4-h #1</t>
  </si>
  <si>
    <t>REESE JANIKOWSKI</t>
  </si>
  <si>
    <t>Bowmen County</t>
  </si>
  <si>
    <t>Torrington/Lingle FFA</t>
  </si>
  <si>
    <t>SUTTYN DODGE</t>
  </si>
  <si>
    <t>DANI SANTEE</t>
  </si>
  <si>
    <t>Fremont 4-h</t>
  </si>
  <si>
    <t>NATALEE HERBST</t>
  </si>
  <si>
    <t>Sheridan County 4-h #2</t>
  </si>
  <si>
    <t>CARTER COX</t>
  </si>
  <si>
    <t>Natrona County 4-H Alt</t>
  </si>
  <si>
    <t>Frontier FFA</t>
  </si>
  <si>
    <t>Wheatland FFA</t>
  </si>
  <si>
    <t>CARTER GROENE</t>
  </si>
  <si>
    <t>MIKA STUBER</t>
  </si>
  <si>
    <t>BRYLEE RODGERS</t>
  </si>
  <si>
    <t>Natrona County 4-h</t>
  </si>
  <si>
    <t>WYATT COOK</t>
  </si>
  <si>
    <t>Gillette FFA</t>
  </si>
  <si>
    <t>WYNN WEST</t>
  </si>
  <si>
    <t>GRAYSON BOWMAN</t>
  </si>
  <si>
    <t>LAYTON MRNAK</t>
  </si>
  <si>
    <t>Weston County Plus 2</t>
  </si>
  <si>
    <t>TINLEY BARNES</t>
  </si>
  <si>
    <t>LEVI PELDO</t>
  </si>
  <si>
    <t>COLTER MCFARLIN</t>
  </si>
  <si>
    <t>Chug-Creek FFA</t>
  </si>
  <si>
    <t>LORELAI WOLF</t>
  </si>
  <si>
    <t>BRODY HINKLE</t>
  </si>
  <si>
    <t>SAM LOYNING</t>
  </si>
  <si>
    <t>Rocky Mountain FFA</t>
  </si>
  <si>
    <t>DALAN WAMBEKE</t>
  </si>
  <si>
    <t>TATUM CARY</t>
  </si>
  <si>
    <t>BREA MILLS</t>
  </si>
  <si>
    <t>CARLEE HILL</t>
  </si>
  <si>
    <t>COLTEN BITTON</t>
  </si>
  <si>
    <t>CARSON HORNECKER</t>
  </si>
  <si>
    <t>ADDISON TEIGEN</t>
  </si>
  <si>
    <t>Encampement FFA-JH Alternet</t>
  </si>
  <si>
    <t>AYDEN SOTO ROJANO</t>
  </si>
  <si>
    <t>Pine Bluff FFA</t>
  </si>
  <si>
    <t>CARTER HAHN</t>
  </si>
  <si>
    <t>AMUIRA DUKES</t>
  </si>
  <si>
    <t>Thermopolis FFA</t>
  </si>
  <si>
    <t>JAMEELIV BROST</t>
  </si>
  <si>
    <t>MONICA TRACY</t>
  </si>
  <si>
    <t>PEPPER SOESBE</t>
  </si>
  <si>
    <t>THOMAS RIGBY</t>
  </si>
  <si>
    <t>KALIANNA BURR</t>
  </si>
  <si>
    <t>COLTON BLAKESLEY</t>
  </si>
  <si>
    <t>ERICH VANHEULE</t>
  </si>
  <si>
    <t>WILLIAM HENSLY</t>
  </si>
  <si>
    <t>JENNI SAPIENANAYAI</t>
  </si>
  <si>
    <t>LEXI VORN</t>
  </si>
  <si>
    <t>Encampement FFA-JH</t>
  </si>
  <si>
    <t>HOYT MCKINNEY</t>
  </si>
  <si>
    <t>ANGELO NIELSON</t>
  </si>
  <si>
    <t>ISABELLE DUGGER</t>
  </si>
  <si>
    <t>Junior Results</t>
  </si>
  <si>
    <t>BRINLEY DEWEY</t>
  </si>
  <si>
    <t>Big Horn County 4H JR</t>
  </si>
  <si>
    <t>BROOKE SMITH</t>
  </si>
  <si>
    <t>Natrona County 4H JR</t>
  </si>
  <si>
    <t>KAYDE KUEGELER</t>
  </si>
  <si>
    <t>Fremont County 4H JR</t>
  </si>
  <si>
    <t>BRYNDLE BEKKEN</t>
  </si>
  <si>
    <t>HAZEL DAVIS</t>
  </si>
  <si>
    <t>Washakie County 4H JR</t>
  </si>
  <si>
    <t>JETT BOARDMAN</t>
  </si>
  <si>
    <t>Natrona County 4H INT</t>
  </si>
  <si>
    <t>Fremont County 4H INT</t>
  </si>
  <si>
    <t>LACY ANDERSON</t>
  </si>
  <si>
    <t>OAKLEY BEKKEN</t>
  </si>
  <si>
    <t>Washaki County 4H Inter</t>
  </si>
  <si>
    <t>Fremont County 4H INT #2</t>
  </si>
  <si>
    <t>LEVI JACKSON</t>
  </si>
  <si>
    <t>XIMENA PAREDES</t>
  </si>
  <si>
    <t>KELSEY OTTEN</t>
  </si>
  <si>
    <t>Goshen County 4H INT</t>
  </si>
  <si>
    <t>HANNAH DAVIS</t>
  </si>
  <si>
    <t>Burns MS FFA</t>
  </si>
  <si>
    <t>BRYLEE SNELL</t>
  </si>
  <si>
    <t>KINLEY SNELL</t>
  </si>
  <si>
    <t>Natrona County 4H SR</t>
  </si>
  <si>
    <t>Fremont County 4H SR #2</t>
  </si>
  <si>
    <t>Goshen County 4H SR</t>
  </si>
  <si>
    <t>WYATT JACKSON</t>
  </si>
  <si>
    <t>WACE KAMMERER</t>
  </si>
  <si>
    <t>CADE ANDERSON</t>
  </si>
  <si>
    <t>CORTLEY BRIGGS</t>
  </si>
  <si>
    <t>Fremont County 4H SR</t>
  </si>
  <si>
    <t>QUENTIN AGYE ANG</t>
  </si>
  <si>
    <t>Johnson County 4H SR</t>
  </si>
  <si>
    <t>JAYCELEA KUEGELER</t>
  </si>
  <si>
    <t>CHYANNE WATERS</t>
  </si>
  <si>
    <t>Wind River HS FFA</t>
  </si>
  <si>
    <t>JAYME FIDLER</t>
  </si>
  <si>
    <t xml:space="preserve">EASTON BEKKEN </t>
  </si>
  <si>
    <t>BETH CAMPBELL</t>
  </si>
  <si>
    <t>JACE FOSS</t>
  </si>
  <si>
    <t>Burns HS FFA</t>
  </si>
  <si>
    <t>Saddle and Sirloin HS FFA</t>
  </si>
  <si>
    <t>John B Kendrick HS FFA</t>
  </si>
  <si>
    <t>CRUZ SORENSON</t>
  </si>
  <si>
    <t>Greybull HS FFA</t>
  </si>
  <si>
    <t>High Plains HS FFA</t>
  </si>
  <si>
    <t>KEATON LUKASSEN</t>
  </si>
  <si>
    <t>Pinebluffs HS FFA</t>
  </si>
  <si>
    <t>ELIZABET SEVERUDE</t>
  </si>
  <si>
    <t>Shoshoni HS FFA</t>
  </si>
  <si>
    <t>Rocky Mountain HS FFA</t>
  </si>
  <si>
    <t>CACHELYN FORSHEE</t>
  </si>
  <si>
    <t>Ten Sleep HS FFA</t>
  </si>
  <si>
    <t>Chugcreek HS FFA</t>
  </si>
  <si>
    <t>BROOKLYN EMERSON</t>
  </si>
  <si>
    <t>STETSON STARBUCK</t>
  </si>
  <si>
    <t>TAYTEM ALLSHOUSE</t>
  </si>
  <si>
    <t>Buffalo Bill HS FFA</t>
  </si>
  <si>
    <t>QUINLAN GREET</t>
  </si>
  <si>
    <t>CADENCE HAMILTON</t>
  </si>
  <si>
    <t>Lander HS FFA</t>
  </si>
  <si>
    <t>Burns HS FFA #2</t>
  </si>
  <si>
    <t>CHARLEE WELLING</t>
  </si>
  <si>
    <t>CARTER GEORGE</t>
  </si>
  <si>
    <t>Chief Washakie HS FFA</t>
  </si>
  <si>
    <t>Whitcomb HS FFA</t>
  </si>
  <si>
    <t>TENLIE RUSSELL</t>
  </si>
  <si>
    <t>JAXON GREET</t>
  </si>
  <si>
    <t>SHYANN MCKEE</t>
  </si>
  <si>
    <t>PAIGE RUONAVAARA</t>
  </si>
  <si>
    <t>MAKINLI MOWERY</t>
  </si>
  <si>
    <t>BENSON JOLLEY</t>
  </si>
  <si>
    <t>Rocky Mountain HS FFA #2</t>
  </si>
  <si>
    <t>JAKE HAYSS</t>
  </si>
  <si>
    <t>TYLEE CLARK</t>
  </si>
  <si>
    <t>HUNTAH BARTOW</t>
  </si>
  <si>
    <t>Burns HS FFA #3</t>
  </si>
  <si>
    <t>CAIDEN SORENSON</t>
  </si>
  <si>
    <t>GRANT FORNSTROM</t>
  </si>
  <si>
    <t>SAM LNYNING</t>
  </si>
  <si>
    <t>CADEN CANTU</t>
  </si>
  <si>
    <t>HENDRIK SLABBERT</t>
  </si>
  <si>
    <t>CASSIDY FENNE R</t>
  </si>
  <si>
    <t>BRILEY TRAUNTVEIN</t>
  </si>
  <si>
    <t>TANNER FARIEY</t>
  </si>
  <si>
    <t>DALLEN FLOY</t>
  </si>
  <si>
    <t>CIERA RECULUSA</t>
  </si>
  <si>
    <t>SAVANNAH FERGUSON</t>
  </si>
  <si>
    <t>CATHRYN SHELTON</t>
  </si>
  <si>
    <t>AARON HEAPE</t>
  </si>
  <si>
    <t>KELBIE WALLS</t>
  </si>
  <si>
    <t>SHANA SHEPPERSON</t>
  </si>
  <si>
    <t>CORD EDELER</t>
  </si>
  <si>
    <t>CAMRY RUONAVAARA</t>
  </si>
  <si>
    <t xml:space="preserve">307 Points </t>
  </si>
  <si>
    <t>ALLISON RISKE</t>
  </si>
  <si>
    <t>Total  307 Points</t>
  </si>
  <si>
    <t>LCCC Rendezvous Days</t>
  </si>
  <si>
    <t>Casper College Fall Contest</t>
  </si>
  <si>
    <t>CWC Contest</t>
  </si>
  <si>
    <t>Total 307 Points</t>
  </si>
  <si>
    <t>Senior 307 Standings:</t>
  </si>
  <si>
    <t>CASSIDY FENNER</t>
  </si>
  <si>
    <t>JENN SAPIENANAYAI</t>
  </si>
  <si>
    <t>KAILTYN OCHSNER</t>
  </si>
  <si>
    <t>BRIANNA HOLLINGSWORTH</t>
  </si>
  <si>
    <t>RENAKA LAUHOFF</t>
  </si>
  <si>
    <t>JENNA FREESE</t>
  </si>
  <si>
    <t>WESTEN BRAZIL</t>
  </si>
  <si>
    <t>COLTON CHRISTENSEN</t>
  </si>
  <si>
    <t>SKYLA LYNCH</t>
  </si>
  <si>
    <t>COOPER AAGARD</t>
  </si>
  <si>
    <t>MIRANDA ROBINSON</t>
  </si>
  <si>
    <t>EMMALYN DALIN</t>
  </si>
  <si>
    <t>TOMAS WEBB</t>
  </si>
  <si>
    <t>LOUISE NICHOLUS</t>
  </si>
  <si>
    <t>JESSES REBER</t>
  </si>
  <si>
    <t>SHANTELL WRIGHT</t>
  </si>
  <si>
    <t>CASE NICHOLSON</t>
  </si>
  <si>
    <t>JULIANA MARQUEZ</t>
  </si>
  <si>
    <t>KADE CLARK</t>
  </si>
  <si>
    <t>ZACH THORNOCK</t>
  </si>
  <si>
    <t>NATHAN LONG</t>
  </si>
  <si>
    <t>TOREE HERMAN</t>
  </si>
  <si>
    <t>EASTON BEKKEN</t>
  </si>
  <si>
    <t>DAISY CARPENTER</t>
  </si>
  <si>
    <t>TAYLOR PETERS</t>
  </si>
  <si>
    <t>WYATT GORZAIKA</t>
  </si>
  <si>
    <t>DENNIS THORNOCK</t>
  </si>
  <si>
    <t>GRIFFIN MORTENSON</t>
  </si>
  <si>
    <t>JUSTIN MARQUEZ</t>
  </si>
  <si>
    <t>BENSON JOLLE Y</t>
  </si>
  <si>
    <t>RYN SWINYER</t>
  </si>
  <si>
    <t>JOSLYN HUNT</t>
  </si>
  <si>
    <t>MACIE DONALDSON</t>
  </si>
  <si>
    <t>Caiden Sorneson</t>
  </si>
  <si>
    <t>TAYTFM ALLSHOUSE</t>
  </si>
  <si>
    <t>QUINLAN</t>
  </si>
  <si>
    <t>DEVYN FILLIN</t>
  </si>
  <si>
    <t>Cruz Sorenson</t>
  </si>
  <si>
    <t>JUANA HINES</t>
  </si>
  <si>
    <t>MACEE WINTERHOLLER</t>
  </si>
  <si>
    <t>CARSON GEORGE</t>
  </si>
  <si>
    <t>JAKE HAYS</t>
  </si>
  <si>
    <t>ELLIE MILLER</t>
  </si>
  <si>
    <t>KENADIE LARSEN</t>
  </si>
  <si>
    <t>CIAN MARCUS</t>
  </si>
  <si>
    <t>JOSEY WHALEY</t>
  </si>
  <si>
    <t>JEFFREY STROCK</t>
  </si>
  <si>
    <t>ZADE WILLIAMS</t>
  </si>
  <si>
    <t>Northwest College Contest</t>
  </si>
  <si>
    <t xml:space="preserve">Northwest College Contest </t>
  </si>
  <si>
    <t>RAIMEY LANGG</t>
  </si>
  <si>
    <t>BARRETT OLSON</t>
  </si>
  <si>
    <t>PENELOPE WAMBEKEE</t>
  </si>
  <si>
    <t>PRATT WAMBEKE</t>
  </si>
  <si>
    <t>WYATT GORZ LKA</t>
  </si>
  <si>
    <t>QUENTIN AGYEMANG</t>
  </si>
  <si>
    <t>ASPEN BIERI</t>
  </si>
  <si>
    <t>KYE THOMPSON</t>
  </si>
  <si>
    <t>TATUMD CARLSON</t>
  </si>
  <si>
    <t>ALAINA MCNEES</t>
  </si>
  <si>
    <t>AUBREY BOODLEMAN</t>
  </si>
  <si>
    <t>CLAIRE JACKSON</t>
  </si>
  <si>
    <t>KAYLEE JOHNSON</t>
  </si>
  <si>
    <t>MADDIE MAGEE</t>
  </si>
  <si>
    <t>PEYTON TETEN</t>
  </si>
  <si>
    <t>MIRANDAF FORDF</t>
  </si>
  <si>
    <t>MACEE WINTER OLLER</t>
  </si>
  <si>
    <t>REESE SENIOR</t>
  </si>
  <si>
    <t>ALAYNAA TORCZON</t>
  </si>
  <si>
    <t>MYA CONNELL</t>
  </si>
  <si>
    <t>JAIDYN BOOTH</t>
  </si>
  <si>
    <t>JETT MCNEES</t>
  </si>
  <si>
    <t>JOE CURUCHET</t>
  </si>
  <si>
    <t>CARTER*P GEORGE</t>
  </si>
  <si>
    <t>DALLEN FLOY E</t>
  </si>
  <si>
    <t>AVERY TIGHE</t>
  </si>
  <si>
    <t>COLE TREGEMBA</t>
  </si>
  <si>
    <t>CALLIE PETER</t>
  </si>
  <si>
    <t>ZADE M WILLIAMS</t>
  </si>
  <si>
    <t>ELIJAH JACKSON</t>
  </si>
  <si>
    <t>SUMMER SCHEIDING</t>
  </si>
  <si>
    <t>MORGAN RUSHING</t>
  </si>
  <si>
    <t>JUSTIN MARQUE Z</t>
  </si>
  <si>
    <t>EMILEE ROTH</t>
  </si>
  <si>
    <t>IZZY VANDAMME</t>
  </si>
  <si>
    <t>WHITNEY CHAPUT</t>
  </si>
  <si>
    <t>JAYME FIDLER*VV</t>
  </si>
  <si>
    <t>ERICH VAN HEULE</t>
  </si>
  <si>
    <t>BAILEY RIEMENSCHNEI</t>
  </si>
  <si>
    <t>307 points rounded</t>
  </si>
  <si>
    <t xml:space="preserve">HUNTAH BARTOW </t>
  </si>
  <si>
    <t xml:space="preserve">LAUREN HENY </t>
  </si>
  <si>
    <t>Casper College Contest</t>
  </si>
  <si>
    <t>WYATT GORZALKA</t>
  </si>
  <si>
    <t>RAIMEY LANG</t>
  </si>
  <si>
    <t>TENLEY MILLER</t>
  </si>
  <si>
    <t>Jesse Reber</t>
  </si>
  <si>
    <t>PARKER DAY</t>
  </si>
  <si>
    <t>JUSTIN ENGELHAUPT</t>
  </si>
  <si>
    <t>MAX NEPH</t>
  </si>
  <si>
    <t>Fremont County Contest</t>
  </si>
  <si>
    <t>Tenley Miller</t>
  </si>
  <si>
    <t>Justin Engelhaupt</t>
  </si>
  <si>
    <t>Max Neph</t>
  </si>
  <si>
    <t>EWC Contest</t>
  </si>
  <si>
    <t>JACE JOSS</t>
  </si>
  <si>
    <t>WALTER MARTINZ</t>
  </si>
  <si>
    <t>KASHEN HICKMAN</t>
  </si>
  <si>
    <t>Kashen Hickman</t>
  </si>
  <si>
    <t>LORA SMITH</t>
  </si>
  <si>
    <t>Lora Smith</t>
  </si>
  <si>
    <t>ADA HICKMAN</t>
  </si>
  <si>
    <t>Ada Hickman</t>
  </si>
  <si>
    <t>REAGAN MCINTYRE</t>
  </si>
  <si>
    <t>Reagan McIntyre</t>
  </si>
  <si>
    <t>KAYO SMITH</t>
  </si>
  <si>
    <t>Kayo Smith</t>
  </si>
  <si>
    <t>KODY HICKMAN</t>
  </si>
  <si>
    <t>Kody Hickman</t>
  </si>
  <si>
    <t xml:space="preserve">Junior Results: </t>
  </si>
  <si>
    <t>HENRY SHOUP</t>
  </si>
  <si>
    <t>Henry Shoup</t>
  </si>
  <si>
    <t>UW Contest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</si>
</sst>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384E73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0D7E5"/>
      </left>
      <right/>
      <top/>
      <bottom style="medium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/>
    <xf numFmtId="0" fontId="2" fillId="0" borderId="0" xfId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dgingcard.com/Results/ScoreCard.aspx?CID=9167185" TargetMode="External"/><Relationship Id="rId2" Type="http://schemas.openxmlformats.org/officeDocument/2006/relationships/hyperlink" Target="https://www.judgingcard.com/Results/ScoreCard.aspx?CID=9167182" TargetMode="External"/><Relationship Id="rId1" Type="http://schemas.openxmlformats.org/officeDocument/2006/relationships/hyperlink" Target="https://www.judgingcard.com/Results/ScoreCard.aspx?CID=9167186" TargetMode="External"/><Relationship Id="rId5" Type="http://schemas.openxmlformats.org/officeDocument/2006/relationships/hyperlink" Target="https://www.judgingcard.com/Results/ScoreCard.aspx?CID=9807213" TargetMode="External"/><Relationship Id="rId4" Type="http://schemas.openxmlformats.org/officeDocument/2006/relationships/hyperlink" Target="https://www.judgingcard.com/Results/ScoreCard.aspx?CID=9807218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32013" TargetMode="External"/><Relationship Id="rId13" Type="http://schemas.openxmlformats.org/officeDocument/2006/relationships/hyperlink" Target="https://www.judgingcard.com/Results/ScoreCard.aspx?CID=10032003" TargetMode="External"/><Relationship Id="rId18" Type="http://schemas.openxmlformats.org/officeDocument/2006/relationships/hyperlink" Target="https://www.judgingcard.com/Results/ScoreCard.aspx?CID=10032000" TargetMode="External"/><Relationship Id="rId26" Type="http://schemas.openxmlformats.org/officeDocument/2006/relationships/hyperlink" Target="https://www.judgingcard.com/Results/ScoreCard.aspx?CID=10031995" TargetMode="External"/><Relationship Id="rId3" Type="http://schemas.openxmlformats.org/officeDocument/2006/relationships/hyperlink" Target="https://www.judgingcard.com/Results/ScoreCard.aspx?CID=10032016" TargetMode="External"/><Relationship Id="rId21" Type="http://schemas.openxmlformats.org/officeDocument/2006/relationships/hyperlink" Target="https://www.judgingcard.com/Results/ScoreCard.aspx?CID=10032008" TargetMode="External"/><Relationship Id="rId7" Type="http://schemas.openxmlformats.org/officeDocument/2006/relationships/hyperlink" Target="https://www.judgingcard.com/Results/ScoreCard.aspx?CID=10032012" TargetMode="External"/><Relationship Id="rId12" Type="http://schemas.openxmlformats.org/officeDocument/2006/relationships/hyperlink" Target="https://www.judgingcard.com/Results/ScoreCard.aspx?CID=10032020" TargetMode="External"/><Relationship Id="rId17" Type="http://schemas.openxmlformats.org/officeDocument/2006/relationships/hyperlink" Target="https://www.judgingcard.com/Results/ScoreCard.aspx?CID=10032010" TargetMode="External"/><Relationship Id="rId25" Type="http://schemas.openxmlformats.org/officeDocument/2006/relationships/hyperlink" Target="https://www.judgingcard.com/Results/ScoreCard.aspx?CID=10031993" TargetMode="External"/><Relationship Id="rId33" Type="http://schemas.openxmlformats.org/officeDocument/2006/relationships/hyperlink" Target="https://www.judgingcard.com/Results/ScoreCard.aspx?CID=10031996" TargetMode="External"/><Relationship Id="rId2" Type="http://schemas.openxmlformats.org/officeDocument/2006/relationships/hyperlink" Target="https://www.judgingcard.com/Results/ScoreCard.aspx?CID=10032015" TargetMode="External"/><Relationship Id="rId16" Type="http://schemas.openxmlformats.org/officeDocument/2006/relationships/hyperlink" Target="https://www.judgingcard.com/Results/ScoreCard.aspx?CID=10032001" TargetMode="External"/><Relationship Id="rId20" Type="http://schemas.openxmlformats.org/officeDocument/2006/relationships/hyperlink" Target="https://www.judgingcard.com/Results/ScoreCard.aspx?CID=10032009" TargetMode="External"/><Relationship Id="rId29" Type="http://schemas.openxmlformats.org/officeDocument/2006/relationships/hyperlink" Target="https://www.judgingcard.com/Results/ScoreCard.aspx?CID=10031992" TargetMode="External"/><Relationship Id="rId1" Type="http://schemas.openxmlformats.org/officeDocument/2006/relationships/hyperlink" Target="https://www.judgingcard.com/Results/ScoreCard.aspx?CID=10032018" TargetMode="External"/><Relationship Id="rId6" Type="http://schemas.openxmlformats.org/officeDocument/2006/relationships/hyperlink" Target="https://www.judgingcard.com/Results/ScoreCard.aspx?CID=10032021" TargetMode="External"/><Relationship Id="rId11" Type="http://schemas.openxmlformats.org/officeDocument/2006/relationships/hyperlink" Target="https://www.judgingcard.com/Results/ScoreCard.aspx?CID=10032017" TargetMode="External"/><Relationship Id="rId24" Type="http://schemas.openxmlformats.org/officeDocument/2006/relationships/hyperlink" Target="https://www.judgingcard.com/Results/ScoreCard.aspx?CID=10032007" TargetMode="External"/><Relationship Id="rId32" Type="http://schemas.openxmlformats.org/officeDocument/2006/relationships/hyperlink" Target="https://www.judgingcard.com/Results/ScoreCard.aspx?CID=10031999" TargetMode="External"/><Relationship Id="rId5" Type="http://schemas.openxmlformats.org/officeDocument/2006/relationships/hyperlink" Target="https://www.judgingcard.com/Results/ScoreCard.aspx?CID=10032023" TargetMode="External"/><Relationship Id="rId15" Type="http://schemas.openxmlformats.org/officeDocument/2006/relationships/hyperlink" Target="https://www.judgingcard.com/Results/ScoreCard.aspx?CID=10032004" TargetMode="External"/><Relationship Id="rId23" Type="http://schemas.openxmlformats.org/officeDocument/2006/relationships/hyperlink" Target="https://www.judgingcard.com/Results/ScoreCard.aspx?CID=10032006" TargetMode="External"/><Relationship Id="rId28" Type="http://schemas.openxmlformats.org/officeDocument/2006/relationships/hyperlink" Target="https://www.judgingcard.com/Results/ScoreCard.aspx?CID=10031994" TargetMode="External"/><Relationship Id="rId10" Type="http://schemas.openxmlformats.org/officeDocument/2006/relationships/hyperlink" Target="https://www.judgingcard.com/Results/ScoreCard.aspx?CID=10032022" TargetMode="External"/><Relationship Id="rId19" Type="http://schemas.openxmlformats.org/officeDocument/2006/relationships/hyperlink" Target="https://www.judgingcard.com/Results/ScoreCard.aspx?CID=10032011" TargetMode="External"/><Relationship Id="rId31" Type="http://schemas.openxmlformats.org/officeDocument/2006/relationships/hyperlink" Target="https://www.judgingcard.com/Results/ScoreCard.aspx?CID=10031991" TargetMode="External"/><Relationship Id="rId4" Type="http://schemas.openxmlformats.org/officeDocument/2006/relationships/hyperlink" Target="https://www.judgingcard.com/Results/ScoreCard.aspx?CID=10032024" TargetMode="External"/><Relationship Id="rId9" Type="http://schemas.openxmlformats.org/officeDocument/2006/relationships/hyperlink" Target="https://www.judgingcard.com/Results/ScoreCard.aspx?CID=10032014" TargetMode="External"/><Relationship Id="rId14" Type="http://schemas.openxmlformats.org/officeDocument/2006/relationships/hyperlink" Target="https://www.judgingcard.com/Results/ScoreCard.aspx?CID=10032002" TargetMode="External"/><Relationship Id="rId22" Type="http://schemas.openxmlformats.org/officeDocument/2006/relationships/hyperlink" Target="https://www.judgingcard.com/Results/ScoreCard.aspx?CID=10032005" TargetMode="External"/><Relationship Id="rId27" Type="http://schemas.openxmlformats.org/officeDocument/2006/relationships/hyperlink" Target="https://www.judgingcard.com/Results/ScoreCard.aspx?CID=10031997" TargetMode="External"/><Relationship Id="rId30" Type="http://schemas.openxmlformats.org/officeDocument/2006/relationships/hyperlink" Target="https://www.judgingcard.com/Results/ScoreCard.aspx?CID=10031998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66382" TargetMode="External"/><Relationship Id="rId13" Type="http://schemas.openxmlformats.org/officeDocument/2006/relationships/hyperlink" Target="https://www.judgingcard.com/Results/ScoreCard.aspx?CID=10066378" TargetMode="External"/><Relationship Id="rId18" Type="http://schemas.openxmlformats.org/officeDocument/2006/relationships/hyperlink" Target="https://www.judgingcard.com/Results/ScoreCard.aspx?CID=10066388" TargetMode="External"/><Relationship Id="rId26" Type="http://schemas.openxmlformats.org/officeDocument/2006/relationships/hyperlink" Target="https://www.judgingcard.com/Results/ScoreCard.aspx?CID=10066393" TargetMode="External"/><Relationship Id="rId3" Type="http://schemas.openxmlformats.org/officeDocument/2006/relationships/hyperlink" Target="https://www.judgingcard.com/Results/ScoreCard.aspx?CID=10066323" TargetMode="External"/><Relationship Id="rId21" Type="http://schemas.openxmlformats.org/officeDocument/2006/relationships/hyperlink" Target="https://www.judgingcard.com/Results/ScoreCard.aspx?CID=10066417" TargetMode="External"/><Relationship Id="rId7" Type="http://schemas.openxmlformats.org/officeDocument/2006/relationships/hyperlink" Target="https://www.judgingcard.com/Results/ScoreCard.aspx?CID=10066384" TargetMode="External"/><Relationship Id="rId12" Type="http://schemas.openxmlformats.org/officeDocument/2006/relationships/hyperlink" Target="https://www.judgingcard.com/Results/ScoreCard.aspx?CID=10066381" TargetMode="External"/><Relationship Id="rId17" Type="http://schemas.openxmlformats.org/officeDocument/2006/relationships/hyperlink" Target="https://www.judgingcard.com/Results/ScoreCard.aspx?CID=10066418" TargetMode="External"/><Relationship Id="rId25" Type="http://schemas.openxmlformats.org/officeDocument/2006/relationships/hyperlink" Target="https://www.judgingcard.com/Results/ScoreCard.aspx?CID=10066389" TargetMode="External"/><Relationship Id="rId2" Type="http://schemas.openxmlformats.org/officeDocument/2006/relationships/hyperlink" Target="https://www.judgingcard.com/Results/ScoreCard.aspx?CID=10066321" TargetMode="External"/><Relationship Id="rId16" Type="http://schemas.openxmlformats.org/officeDocument/2006/relationships/hyperlink" Target="https://www.judgingcard.com/Results/ScoreCard.aspx?CID=10066385" TargetMode="External"/><Relationship Id="rId20" Type="http://schemas.openxmlformats.org/officeDocument/2006/relationships/hyperlink" Target="https://www.judgingcard.com/Results/ScoreCard.aspx?CID=10066419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www.judgingcard.com/Results/ScoreCard.aspx?CID=10066322" TargetMode="External"/><Relationship Id="rId6" Type="http://schemas.openxmlformats.org/officeDocument/2006/relationships/hyperlink" Target="https://www.judgingcard.com/Results/ScoreCard.aspx?CID=10066379" TargetMode="External"/><Relationship Id="rId11" Type="http://schemas.openxmlformats.org/officeDocument/2006/relationships/hyperlink" Target="https://www.judgingcard.com/Results/ScoreCard.aspx?CID=10066383" TargetMode="External"/><Relationship Id="rId24" Type="http://schemas.openxmlformats.org/officeDocument/2006/relationships/hyperlink" Target="https://www.judgingcard.com/Results/ScoreCard.aspx?CID=10066421" TargetMode="External"/><Relationship Id="rId5" Type="http://schemas.openxmlformats.org/officeDocument/2006/relationships/hyperlink" Target="https://www.judgingcard.com/Results/ScoreCard.aspx?CID=10066320" TargetMode="External"/><Relationship Id="rId15" Type="http://schemas.openxmlformats.org/officeDocument/2006/relationships/hyperlink" Target="https://www.judgingcard.com/Results/ScoreCard.aspx?CID=10066424" TargetMode="External"/><Relationship Id="rId23" Type="http://schemas.openxmlformats.org/officeDocument/2006/relationships/hyperlink" Target="https://www.judgingcard.com/Results/ScoreCard.aspx?CID=10066398" TargetMode="External"/><Relationship Id="rId28" Type="http://schemas.openxmlformats.org/officeDocument/2006/relationships/hyperlink" Target="https://www.judgingcard.com/Results/ScoreCard.aspx?CID=10066387" TargetMode="External"/><Relationship Id="rId10" Type="http://schemas.openxmlformats.org/officeDocument/2006/relationships/hyperlink" Target="https://www.judgingcard.com/Results/ScoreCard.aspx?CID=10066377" TargetMode="External"/><Relationship Id="rId19" Type="http://schemas.openxmlformats.org/officeDocument/2006/relationships/hyperlink" Target="https://www.judgingcard.com/Results/ScoreCard.aspx?CID=10066423" TargetMode="External"/><Relationship Id="rId4" Type="http://schemas.openxmlformats.org/officeDocument/2006/relationships/hyperlink" Target="https://www.judgingcard.com/Results/ScoreCard.aspx?CID=10066324" TargetMode="External"/><Relationship Id="rId9" Type="http://schemas.openxmlformats.org/officeDocument/2006/relationships/hyperlink" Target="https://www.judgingcard.com/Results/ScoreCard.aspx?CID=10066380" TargetMode="External"/><Relationship Id="rId14" Type="http://schemas.openxmlformats.org/officeDocument/2006/relationships/hyperlink" Target="https://www.judgingcard.com/Results/ScoreCard.aspx?CID=10066420" TargetMode="External"/><Relationship Id="rId22" Type="http://schemas.openxmlformats.org/officeDocument/2006/relationships/hyperlink" Target="https://www.judgingcard.com/Results/ScoreCard.aspx?CID=10066386" TargetMode="External"/><Relationship Id="rId27" Type="http://schemas.openxmlformats.org/officeDocument/2006/relationships/hyperlink" Target="https://www.judgingcard.com/Results/ScoreCard.aspx?CID=1006642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154213" TargetMode="External"/><Relationship Id="rId18" Type="http://schemas.openxmlformats.org/officeDocument/2006/relationships/hyperlink" Target="https://www.judgingcard.com/Results/ScoreCard.aspx?CID=9154181" TargetMode="External"/><Relationship Id="rId26" Type="http://schemas.openxmlformats.org/officeDocument/2006/relationships/hyperlink" Target="https://www.judgingcard.com/Results/ScoreCard.aspx?CID=9154174" TargetMode="External"/><Relationship Id="rId39" Type="http://schemas.openxmlformats.org/officeDocument/2006/relationships/hyperlink" Target="https://www.judgingcard.com/Results/ScoreCard.aspx?CID=9728878" TargetMode="External"/><Relationship Id="rId3" Type="http://schemas.openxmlformats.org/officeDocument/2006/relationships/hyperlink" Target="https://www.judgingcard.com/Results/ScoreCard.aspx?CID=9167049" TargetMode="External"/><Relationship Id="rId21" Type="http://schemas.openxmlformats.org/officeDocument/2006/relationships/hyperlink" Target="https://www.judgingcard.com/Results/ScoreCard.aspx?CID=9154185" TargetMode="External"/><Relationship Id="rId34" Type="http://schemas.openxmlformats.org/officeDocument/2006/relationships/hyperlink" Target="https://www.judgingcard.com/Results/ScoreCard.aspx?CID=9728514" TargetMode="External"/><Relationship Id="rId42" Type="http://schemas.openxmlformats.org/officeDocument/2006/relationships/hyperlink" Target="https://www.judgingcard.com/Results/ScoreCard.aspx?CID=9795625" TargetMode="External"/><Relationship Id="rId47" Type="http://schemas.openxmlformats.org/officeDocument/2006/relationships/hyperlink" Target="https://www.judgingcard.com/Results/ScoreCard.aspx?CID=9795580" TargetMode="External"/><Relationship Id="rId50" Type="http://schemas.openxmlformats.org/officeDocument/2006/relationships/hyperlink" Target="https://www.judgingcard.com/Results/ScoreCard.aspx?CID=9795627" TargetMode="External"/><Relationship Id="rId7" Type="http://schemas.openxmlformats.org/officeDocument/2006/relationships/hyperlink" Target="https://www.judgingcard.com/Results/ScoreCard.aspx?CID=9154217" TargetMode="External"/><Relationship Id="rId12" Type="http://schemas.openxmlformats.org/officeDocument/2006/relationships/hyperlink" Target="https://www.judgingcard.com/Results/ScoreCard.aspx?CID=9154175" TargetMode="External"/><Relationship Id="rId17" Type="http://schemas.openxmlformats.org/officeDocument/2006/relationships/hyperlink" Target="https://www.judgingcard.com/Results/ScoreCard.aspx?CID=9154218" TargetMode="External"/><Relationship Id="rId25" Type="http://schemas.openxmlformats.org/officeDocument/2006/relationships/hyperlink" Target="https://www.judgingcard.com/Results/ScoreCard.aspx?CID=9154210" TargetMode="External"/><Relationship Id="rId33" Type="http://schemas.openxmlformats.org/officeDocument/2006/relationships/hyperlink" Target="https://www.judgingcard.com/Results/ScoreCard.aspx?CID=9728517" TargetMode="External"/><Relationship Id="rId38" Type="http://schemas.openxmlformats.org/officeDocument/2006/relationships/hyperlink" Target="https://www.judgingcard.com/Results/ScoreCard.aspx?CID=9728511" TargetMode="External"/><Relationship Id="rId46" Type="http://schemas.openxmlformats.org/officeDocument/2006/relationships/hyperlink" Target="https://www.judgingcard.com/Results/ScoreCard.aspx?CID=9795686" TargetMode="External"/><Relationship Id="rId2" Type="http://schemas.openxmlformats.org/officeDocument/2006/relationships/hyperlink" Target="https://www.judgingcard.com/Results/ScoreCard.aspx?CID=9167052" TargetMode="External"/><Relationship Id="rId16" Type="http://schemas.openxmlformats.org/officeDocument/2006/relationships/hyperlink" Target="https://www.judgingcard.com/Results/ScoreCard.aspx?CID=9154176" TargetMode="External"/><Relationship Id="rId20" Type="http://schemas.openxmlformats.org/officeDocument/2006/relationships/hyperlink" Target="https://www.judgingcard.com/Results/ScoreCard.aspx?CID=9154184" TargetMode="External"/><Relationship Id="rId29" Type="http://schemas.openxmlformats.org/officeDocument/2006/relationships/hyperlink" Target="https://www.judgingcard.com/Results/ScoreCard.aspx?CID=9154180" TargetMode="External"/><Relationship Id="rId41" Type="http://schemas.openxmlformats.org/officeDocument/2006/relationships/hyperlink" Target="https://www.judgingcard.com/Results/ScoreCard.aspx?CID=9795626" TargetMode="External"/><Relationship Id="rId1" Type="http://schemas.openxmlformats.org/officeDocument/2006/relationships/hyperlink" Target="https://www.judgingcard.com/Results/ScoreCard.aspx?CID=9167249" TargetMode="External"/><Relationship Id="rId6" Type="http://schemas.openxmlformats.org/officeDocument/2006/relationships/hyperlink" Target="https://www.judgingcard.com/Results/ScoreCard.aspx?CID=9154214" TargetMode="External"/><Relationship Id="rId11" Type="http://schemas.openxmlformats.org/officeDocument/2006/relationships/hyperlink" Target="https://www.judgingcard.com/Results/ScoreCard.aspx?CID=9154212" TargetMode="External"/><Relationship Id="rId24" Type="http://schemas.openxmlformats.org/officeDocument/2006/relationships/hyperlink" Target="https://www.judgingcard.com/Results/ScoreCard.aspx?CID=9154177" TargetMode="External"/><Relationship Id="rId32" Type="http://schemas.openxmlformats.org/officeDocument/2006/relationships/hyperlink" Target="https://www.judgingcard.com/Results/ScoreCard.aspx?CID=9154202" TargetMode="External"/><Relationship Id="rId37" Type="http://schemas.openxmlformats.org/officeDocument/2006/relationships/hyperlink" Target="https://www.judgingcard.com/Results/ScoreCard.aspx?CID=9728522" TargetMode="External"/><Relationship Id="rId40" Type="http://schemas.openxmlformats.org/officeDocument/2006/relationships/hyperlink" Target="https://www.judgingcard.com/Results/ScoreCard.aspx?CID=9728879" TargetMode="External"/><Relationship Id="rId45" Type="http://schemas.openxmlformats.org/officeDocument/2006/relationships/hyperlink" Target="https://www.judgingcard.com/Results/ScoreCard.aspx?CID=9795691" TargetMode="External"/><Relationship Id="rId53" Type="http://schemas.openxmlformats.org/officeDocument/2006/relationships/hyperlink" Target="https://www.judgingcard.com/Results/ScoreCard.aspx?CID=9807319" TargetMode="External"/><Relationship Id="rId5" Type="http://schemas.openxmlformats.org/officeDocument/2006/relationships/hyperlink" Target="https://www.judgingcard.com/Results/ScoreCard.aspx?CID=9167055" TargetMode="External"/><Relationship Id="rId15" Type="http://schemas.openxmlformats.org/officeDocument/2006/relationships/hyperlink" Target="https://www.judgingcard.com/Results/ScoreCard.aspx?CID=9154179" TargetMode="External"/><Relationship Id="rId23" Type="http://schemas.openxmlformats.org/officeDocument/2006/relationships/hyperlink" Target="https://www.judgingcard.com/Results/ScoreCard.aspx?CID=9154204" TargetMode="External"/><Relationship Id="rId28" Type="http://schemas.openxmlformats.org/officeDocument/2006/relationships/hyperlink" Target="https://www.judgingcard.com/Results/ScoreCard.aspx?CID=9154183" TargetMode="External"/><Relationship Id="rId36" Type="http://schemas.openxmlformats.org/officeDocument/2006/relationships/hyperlink" Target="https://www.judgingcard.com/Results/ScoreCard.aspx?CID=9728496" TargetMode="External"/><Relationship Id="rId49" Type="http://schemas.openxmlformats.org/officeDocument/2006/relationships/hyperlink" Target="https://www.judgingcard.com/Results/ScoreCard.aspx?CID=9795681" TargetMode="External"/><Relationship Id="rId10" Type="http://schemas.openxmlformats.org/officeDocument/2006/relationships/hyperlink" Target="https://www.judgingcard.com/Results/ScoreCard.aspx?CID=9154172" TargetMode="External"/><Relationship Id="rId19" Type="http://schemas.openxmlformats.org/officeDocument/2006/relationships/hyperlink" Target="https://www.judgingcard.com/Results/ScoreCard.aspx?CID=9154208" TargetMode="External"/><Relationship Id="rId31" Type="http://schemas.openxmlformats.org/officeDocument/2006/relationships/hyperlink" Target="https://www.judgingcard.com/Results/ScoreCard.aspx?CID=9154219" TargetMode="External"/><Relationship Id="rId44" Type="http://schemas.openxmlformats.org/officeDocument/2006/relationships/hyperlink" Target="https://www.judgingcard.com/Results/ScoreCard.aspx?CID=9795584" TargetMode="External"/><Relationship Id="rId52" Type="http://schemas.openxmlformats.org/officeDocument/2006/relationships/hyperlink" Target="https://www.judgingcard.com/Results/ScoreCard.aspx?CID=9807281" TargetMode="External"/><Relationship Id="rId4" Type="http://schemas.openxmlformats.org/officeDocument/2006/relationships/hyperlink" Target="https://www.judgingcard.com/Results/ScoreCard.aspx?CID=9167059" TargetMode="External"/><Relationship Id="rId9" Type="http://schemas.openxmlformats.org/officeDocument/2006/relationships/hyperlink" Target="https://www.judgingcard.com/Results/ScoreCard.aspx?CID=9154178" TargetMode="External"/><Relationship Id="rId14" Type="http://schemas.openxmlformats.org/officeDocument/2006/relationships/hyperlink" Target="https://www.judgingcard.com/Results/ScoreCard.aspx?CID=9154215" TargetMode="External"/><Relationship Id="rId22" Type="http://schemas.openxmlformats.org/officeDocument/2006/relationships/hyperlink" Target="https://www.judgingcard.com/Results/ScoreCard.aspx?CID=9154173" TargetMode="External"/><Relationship Id="rId27" Type="http://schemas.openxmlformats.org/officeDocument/2006/relationships/hyperlink" Target="https://www.judgingcard.com/Results/ScoreCard.aspx?CID=9154246" TargetMode="External"/><Relationship Id="rId30" Type="http://schemas.openxmlformats.org/officeDocument/2006/relationships/hyperlink" Target="https://www.judgingcard.com/Results/ScoreCard.aspx?CID=9154182" TargetMode="External"/><Relationship Id="rId35" Type="http://schemas.openxmlformats.org/officeDocument/2006/relationships/hyperlink" Target="https://www.judgingcard.com/Results/ScoreCard.aspx?CID=9728500" TargetMode="External"/><Relationship Id="rId43" Type="http://schemas.openxmlformats.org/officeDocument/2006/relationships/hyperlink" Target="https://www.judgingcard.com/Results/ScoreCard.aspx?CID=9795582" TargetMode="External"/><Relationship Id="rId48" Type="http://schemas.openxmlformats.org/officeDocument/2006/relationships/hyperlink" Target="https://www.judgingcard.com/Results/ScoreCard.aspx?CID=9795628" TargetMode="External"/><Relationship Id="rId8" Type="http://schemas.openxmlformats.org/officeDocument/2006/relationships/hyperlink" Target="https://www.judgingcard.com/Results/ScoreCard.aspx?CID=9154206" TargetMode="External"/><Relationship Id="rId51" Type="http://schemas.openxmlformats.org/officeDocument/2006/relationships/hyperlink" Target="https://www.judgingcard.com/Results/ScoreCard.aspx?CID=9795669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udgingcard.com/Results/ScoreCard.aspx?CID=9154412" TargetMode="External"/><Relationship Id="rId21" Type="http://schemas.openxmlformats.org/officeDocument/2006/relationships/hyperlink" Target="https://www.judgingcard.com/Results/ScoreCard.aspx?CID=9166948" TargetMode="External"/><Relationship Id="rId42" Type="http://schemas.openxmlformats.org/officeDocument/2006/relationships/hyperlink" Target="https://www.judgingcard.com/Results/ScoreCard.aspx?CID=9166930" TargetMode="External"/><Relationship Id="rId63" Type="http://schemas.openxmlformats.org/officeDocument/2006/relationships/hyperlink" Target="https://www.judgingcard.com/Results/ScoreCard.aspx?CID=9167034" TargetMode="External"/><Relationship Id="rId84" Type="http://schemas.openxmlformats.org/officeDocument/2006/relationships/hyperlink" Target="https://www.judgingcard.com/Results/ScoreCard.aspx?CID=9166981" TargetMode="External"/><Relationship Id="rId138" Type="http://schemas.openxmlformats.org/officeDocument/2006/relationships/hyperlink" Target="https://www.judgingcard.com/Results/ScoreCard.aspx?CID=9154434" TargetMode="External"/><Relationship Id="rId159" Type="http://schemas.openxmlformats.org/officeDocument/2006/relationships/hyperlink" Target="https://www.judgingcard.com/Results/ScoreCard.aspx?CID=9728793" TargetMode="External"/><Relationship Id="rId170" Type="http://schemas.openxmlformats.org/officeDocument/2006/relationships/hyperlink" Target="https://www.judgingcard.com/Results/ScoreCard.aspx?CID=9728727" TargetMode="External"/><Relationship Id="rId191" Type="http://schemas.openxmlformats.org/officeDocument/2006/relationships/hyperlink" Target="https://www.judgingcard.com/Results/ScoreCard.aspx?CID=9798000" TargetMode="External"/><Relationship Id="rId205" Type="http://schemas.openxmlformats.org/officeDocument/2006/relationships/hyperlink" Target="https://www.judgingcard.com/Results/ScoreCard.aspx?CID=9797852" TargetMode="External"/><Relationship Id="rId226" Type="http://schemas.openxmlformats.org/officeDocument/2006/relationships/hyperlink" Target="https://www.judgingcard.com/Results/ScoreCard.aspx?CID=9807968" TargetMode="External"/><Relationship Id="rId107" Type="http://schemas.openxmlformats.org/officeDocument/2006/relationships/hyperlink" Target="https://www.judgingcard.com/Results/ScoreCard.aspx?CID=9154457" TargetMode="External"/><Relationship Id="rId11" Type="http://schemas.openxmlformats.org/officeDocument/2006/relationships/hyperlink" Target="https://www.judgingcard.com/Results/ScoreCard.aspx?CID=9166937" TargetMode="External"/><Relationship Id="rId32" Type="http://schemas.openxmlformats.org/officeDocument/2006/relationships/hyperlink" Target="https://www.judgingcard.com/Results/ScoreCard.aspx?CID=9166934" TargetMode="External"/><Relationship Id="rId53" Type="http://schemas.openxmlformats.org/officeDocument/2006/relationships/hyperlink" Target="https://www.judgingcard.com/Results/ScoreCard.aspx?CID=9166990" TargetMode="External"/><Relationship Id="rId74" Type="http://schemas.openxmlformats.org/officeDocument/2006/relationships/hyperlink" Target="https://www.judgingcard.com/Results/ScoreCard.aspx?CID=9167026" TargetMode="External"/><Relationship Id="rId128" Type="http://schemas.openxmlformats.org/officeDocument/2006/relationships/hyperlink" Target="https://www.judgingcard.com/Results/ScoreCard.aspx?CID=9154411" TargetMode="External"/><Relationship Id="rId149" Type="http://schemas.openxmlformats.org/officeDocument/2006/relationships/hyperlink" Target="https://www.judgingcard.com/Results/ScoreCard.aspx?CID=9728769" TargetMode="External"/><Relationship Id="rId5" Type="http://schemas.openxmlformats.org/officeDocument/2006/relationships/hyperlink" Target="https://www.judgingcard.com/Results/ScoreCard.aspx?CID=9166958" TargetMode="External"/><Relationship Id="rId95" Type="http://schemas.openxmlformats.org/officeDocument/2006/relationships/hyperlink" Target="https://www.judgingcard.com/Results/ScoreCard.aspx?CID=9167297" TargetMode="External"/><Relationship Id="rId160" Type="http://schemas.openxmlformats.org/officeDocument/2006/relationships/hyperlink" Target="https://www.judgingcard.com/Results/ScoreCard.aspx?CID=9728784" TargetMode="External"/><Relationship Id="rId181" Type="http://schemas.openxmlformats.org/officeDocument/2006/relationships/hyperlink" Target="https://www.judgingcard.com/Results/ScoreCard.aspx?CID=9728710" TargetMode="External"/><Relationship Id="rId216" Type="http://schemas.openxmlformats.org/officeDocument/2006/relationships/hyperlink" Target="https://www.judgingcard.com/Results/ScoreCard.aspx?CID=9807946" TargetMode="External"/><Relationship Id="rId237" Type="http://schemas.openxmlformats.org/officeDocument/2006/relationships/hyperlink" Target="https://www.judgingcard.com/Results/ScoreCard.aspx?CID=9807851" TargetMode="External"/><Relationship Id="rId22" Type="http://schemas.openxmlformats.org/officeDocument/2006/relationships/hyperlink" Target="https://www.judgingcard.com/Results/ScoreCard.aspx?CID=9166955" TargetMode="External"/><Relationship Id="rId43" Type="http://schemas.openxmlformats.org/officeDocument/2006/relationships/hyperlink" Target="https://www.judgingcard.com/Results/ScoreCard.aspx?CID=9166950" TargetMode="External"/><Relationship Id="rId64" Type="http://schemas.openxmlformats.org/officeDocument/2006/relationships/hyperlink" Target="https://www.judgingcard.com/Results/ScoreCard.aspx?CID=9166979" TargetMode="External"/><Relationship Id="rId118" Type="http://schemas.openxmlformats.org/officeDocument/2006/relationships/hyperlink" Target="https://www.judgingcard.com/Results/ScoreCard.aspx?CID=9154415" TargetMode="External"/><Relationship Id="rId139" Type="http://schemas.openxmlformats.org/officeDocument/2006/relationships/hyperlink" Target="https://www.judgingcard.com/Results/ScoreCard.aspx?CID=9154432" TargetMode="External"/><Relationship Id="rId85" Type="http://schemas.openxmlformats.org/officeDocument/2006/relationships/hyperlink" Target="https://www.judgingcard.com/Results/ScoreCard.aspx?CID=9166924" TargetMode="External"/><Relationship Id="rId150" Type="http://schemas.openxmlformats.org/officeDocument/2006/relationships/hyperlink" Target="https://www.judgingcard.com/Results/ScoreCard.aspx?CID=9728877" TargetMode="External"/><Relationship Id="rId171" Type="http://schemas.openxmlformats.org/officeDocument/2006/relationships/hyperlink" Target="https://www.judgingcard.com/Results/ScoreCard.aspx?CID=9728783" TargetMode="External"/><Relationship Id="rId192" Type="http://schemas.openxmlformats.org/officeDocument/2006/relationships/hyperlink" Target="https://www.judgingcard.com/Results/ScoreCard.aspx?CID=9797826" TargetMode="External"/><Relationship Id="rId206" Type="http://schemas.openxmlformats.org/officeDocument/2006/relationships/hyperlink" Target="https://www.judgingcard.com/Results/ScoreCard.aspx?CID=9797669" TargetMode="External"/><Relationship Id="rId227" Type="http://schemas.openxmlformats.org/officeDocument/2006/relationships/hyperlink" Target="https://www.judgingcard.com/Results/ScoreCard.aspx?CID=9807935" TargetMode="External"/><Relationship Id="rId201" Type="http://schemas.openxmlformats.org/officeDocument/2006/relationships/hyperlink" Target="https://www.judgingcard.com/Results/ScoreCard.aspx?CID=9797814" TargetMode="External"/><Relationship Id="rId222" Type="http://schemas.openxmlformats.org/officeDocument/2006/relationships/hyperlink" Target="https://www.judgingcard.com/Results/ScoreCard.aspx?CID=9807961" TargetMode="External"/><Relationship Id="rId12" Type="http://schemas.openxmlformats.org/officeDocument/2006/relationships/hyperlink" Target="https://www.judgingcard.com/Results/ScoreCard.aspx?CID=9167018" TargetMode="External"/><Relationship Id="rId17" Type="http://schemas.openxmlformats.org/officeDocument/2006/relationships/hyperlink" Target="https://www.judgingcard.com/Results/ScoreCard.aspx?CID=9167033" TargetMode="External"/><Relationship Id="rId33" Type="http://schemas.openxmlformats.org/officeDocument/2006/relationships/hyperlink" Target="https://www.judgingcard.com/Results/ScoreCard.aspx?CID=9166996" TargetMode="External"/><Relationship Id="rId38" Type="http://schemas.openxmlformats.org/officeDocument/2006/relationships/hyperlink" Target="https://www.judgingcard.com/Results/ScoreCard.aspx?CID=9167032" TargetMode="External"/><Relationship Id="rId59" Type="http://schemas.openxmlformats.org/officeDocument/2006/relationships/hyperlink" Target="https://www.judgingcard.com/Results/ScoreCard.aspx?CID=9167009" TargetMode="External"/><Relationship Id="rId103" Type="http://schemas.openxmlformats.org/officeDocument/2006/relationships/hyperlink" Target="https://www.judgingcard.com/Results/ScoreCard.aspx?CID=9154427" TargetMode="External"/><Relationship Id="rId108" Type="http://schemas.openxmlformats.org/officeDocument/2006/relationships/hyperlink" Target="https://www.judgingcard.com/Results/ScoreCard.aspx?CID=9154460" TargetMode="External"/><Relationship Id="rId124" Type="http://schemas.openxmlformats.org/officeDocument/2006/relationships/hyperlink" Target="https://www.judgingcard.com/Results/ScoreCard.aspx?CID=9154456" TargetMode="External"/><Relationship Id="rId129" Type="http://schemas.openxmlformats.org/officeDocument/2006/relationships/hyperlink" Target="https://www.judgingcard.com/Results/ScoreCard.aspx?CID=9154439" TargetMode="External"/><Relationship Id="rId54" Type="http://schemas.openxmlformats.org/officeDocument/2006/relationships/hyperlink" Target="https://www.judgingcard.com/Results/ScoreCard.aspx?CID=9166995" TargetMode="External"/><Relationship Id="rId70" Type="http://schemas.openxmlformats.org/officeDocument/2006/relationships/hyperlink" Target="https://www.judgingcard.com/Results/ScoreCard.aspx?CID=9166932" TargetMode="External"/><Relationship Id="rId75" Type="http://schemas.openxmlformats.org/officeDocument/2006/relationships/hyperlink" Target="https://www.judgingcard.com/Results/ScoreCard.aspx?CID=9166634" TargetMode="External"/><Relationship Id="rId91" Type="http://schemas.openxmlformats.org/officeDocument/2006/relationships/hyperlink" Target="https://www.judgingcard.com/Results/ScoreCard.aspx?CID=9167028" TargetMode="External"/><Relationship Id="rId96" Type="http://schemas.openxmlformats.org/officeDocument/2006/relationships/hyperlink" Target="https://www.judgingcard.com/Results/ScoreCard.aspx?CID=9167293" TargetMode="External"/><Relationship Id="rId140" Type="http://schemas.openxmlformats.org/officeDocument/2006/relationships/hyperlink" Target="https://www.judgingcard.com/Results/ScoreCard.aspx?CID=9154433" TargetMode="External"/><Relationship Id="rId145" Type="http://schemas.openxmlformats.org/officeDocument/2006/relationships/hyperlink" Target="https://www.judgingcard.com/Results/ScoreCard.aspx?CID=9728778" TargetMode="External"/><Relationship Id="rId161" Type="http://schemas.openxmlformats.org/officeDocument/2006/relationships/hyperlink" Target="https://www.judgingcard.com/Results/ScoreCard.aspx?CID=9728709" TargetMode="External"/><Relationship Id="rId166" Type="http://schemas.openxmlformats.org/officeDocument/2006/relationships/hyperlink" Target="https://www.judgingcard.com/Results/ScoreCard.aspx?CID=9728698" TargetMode="External"/><Relationship Id="rId182" Type="http://schemas.openxmlformats.org/officeDocument/2006/relationships/hyperlink" Target="https://www.judgingcard.com/Results/ScoreCard.aspx?CID=9728694" TargetMode="External"/><Relationship Id="rId187" Type="http://schemas.openxmlformats.org/officeDocument/2006/relationships/hyperlink" Target="https://www.judgingcard.com/Results/ScoreCard.aspx?CID=9728702" TargetMode="External"/><Relationship Id="rId217" Type="http://schemas.openxmlformats.org/officeDocument/2006/relationships/hyperlink" Target="https://www.judgingcard.com/Results/ScoreCard.aspx?CID=9807881" TargetMode="External"/><Relationship Id="rId1" Type="http://schemas.openxmlformats.org/officeDocument/2006/relationships/hyperlink" Target="https://www.judgingcard.com/Results/ScoreCard.aspx?CID=9166945" TargetMode="External"/><Relationship Id="rId6" Type="http://schemas.openxmlformats.org/officeDocument/2006/relationships/hyperlink" Target="https://www.judgingcard.com/Results/ScoreCard.aspx?CID=9166951" TargetMode="External"/><Relationship Id="rId212" Type="http://schemas.openxmlformats.org/officeDocument/2006/relationships/hyperlink" Target="https://www.judgingcard.com/Results/ScoreCard.aspx?CID=9797832" TargetMode="External"/><Relationship Id="rId233" Type="http://schemas.openxmlformats.org/officeDocument/2006/relationships/hyperlink" Target="https://www.judgingcard.com/Results/ScoreCard.aspx?CID=9807908" TargetMode="External"/><Relationship Id="rId238" Type="http://schemas.openxmlformats.org/officeDocument/2006/relationships/hyperlink" Target="https://www.judgingcard.com/Results/ScoreCard.aspx?CID=9807877" TargetMode="External"/><Relationship Id="rId23" Type="http://schemas.openxmlformats.org/officeDocument/2006/relationships/hyperlink" Target="https://www.judgingcard.com/Results/ScoreCard.aspx?CID=9166949" TargetMode="External"/><Relationship Id="rId28" Type="http://schemas.openxmlformats.org/officeDocument/2006/relationships/hyperlink" Target="https://www.judgingcard.com/Results/ScoreCard.aspx?CID=9167019" TargetMode="External"/><Relationship Id="rId49" Type="http://schemas.openxmlformats.org/officeDocument/2006/relationships/hyperlink" Target="https://www.judgingcard.com/Results/ScoreCard.aspx?CID=9167010" TargetMode="External"/><Relationship Id="rId114" Type="http://schemas.openxmlformats.org/officeDocument/2006/relationships/hyperlink" Target="https://www.judgingcard.com/Results/ScoreCard.aspx?CID=9154408" TargetMode="External"/><Relationship Id="rId119" Type="http://schemas.openxmlformats.org/officeDocument/2006/relationships/hyperlink" Target="https://www.judgingcard.com/Results/ScoreCard.aspx?CID=9154444" TargetMode="External"/><Relationship Id="rId44" Type="http://schemas.openxmlformats.org/officeDocument/2006/relationships/hyperlink" Target="https://www.judgingcard.com/Results/ScoreCard.aspx?CID=9166939" TargetMode="External"/><Relationship Id="rId60" Type="http://schemas.openxmlformats.org/officeDocument/2006/relationships/hyperlink" Target="https://www.judgingcard.com/Results/ScoreCard.aspx?CID=9166936" TargetMode="External"/><Relationship Id="rId65" Type="http://schemas.openxmlformats.org/officeDocument/2006/relationships/hyperlink" Target="https://www.judgingcard.com/Results/ScoreCard.aspx?CID=9166944" TargetMode="External"/><Relationship Id="rId81" Type="http://schemas.openxmlformats.org/officeDocument/2006/relationships/hyperlink" Target="https://www.judgingcard.com/Results/ScoreCard.aspx?CID=9166922" TargetMode="External"/><Relationship Id="rId86" Type="http://schemas.openxmlformats.org/officeDocument/2006/relationships/hyperlink" Target="https://www.judgingcard.com/Results/ScoreCard.aspx?CID=9167027" TargetMode="External"/><Relationship Id="rId130" Type="http://schemas.openxmlformats.org/officeDocument/2006/relationships/hyperlink" Target="https://www.judgingcard.com/Results/ScoreCard.aspx?CID=9154424" TargetMode="External"/><Relationship Id="rId135" Type="http://schemas.openxmlformats.org/officeDocument/2006/relationships/hyperlink" Target="https://www.judgingcard.com/Results/ScoreCard.aspx?CID=9154402" TargetMode="External"/><Relationship Id="rId151" Type="http://schemas.openxmlformats.org/officeDocument/2006/relationships/hyperlink" Target="https://www.judgingcard.com/Results/ScoreCard.aspx?CID=9728775" TargetMode="External"/><Relationship Id="rId156" Type="http://schemas.openxmlformats.org/officeDocument/2006/relationships/hyperlink" Target="https://www.judgingcard.com/Results/ScoreCard.aspx?CID=9728796" TargetMode="External"/><Relationship Id="rId177" Type="http://schemas.openxmlformats.org/officeDocument/2006/relationships/hyperlink" Target="https://www.judgingcard.com/Results/ScoreCard.aspx?CID=9728785" TargetMode="External"/><Relationship Id="rId198" Type="http://schemas.openxmlformats.org/officeDocument/2006/relationships/hyperlink" Target="https://www.judgingcard.com/Results/ScoreCard.aspx?CID=9798097" TargetMode="External"/><Relationship Id="rId172" Type="http://schemas.openxmlformats.org/officeDocument/2006/relationships/hyperlink" Target="https://www.judgingcard.com/Results/ScoreCard.aspx?CID=9728725" TargetMode="External"/><Relationship Id="rId193" Type="http://schemas.openxmlformats.org/officeDocument/2006/relationships/hyperlink" Target="https://www.judgingcard.com/Results/ScoreCard.aspx?CID=9797762" TargetMode="External"/><Relationship Id="rId202" Type="http://schemas.openxmlformats.org/officeDocument/2006/relationships/hyperlink" Target="https://www.judgingcard.com/Results/ScoreCard.aspx?CID=9797995" TargetMode="External"/><Relationship Id="rId207" Type="http://schemas.openxmlformats.org/officeDocument/2006/relationships/hyperlink" Target="https://www.judgingcard.com/Results/ScoreCard.aspx?CID=9798016" TargetMode="External"/><Relationship Id="rId223" Type="http://schemas.openxmlformats.org/officeDocument/2006/relationships/hyperlink" Target="https://www.judgingcard.com/Results/ScoreCard.aspx?CID=9807841" TargetMode="External"/><Relationship Id="rId228" Type="http://schemas.openxmlformats.org/officeDocument/2006/relationships/hyperlink" Target="https://www.judgingcard.com/Results/ScoreCard.aspx?CID=9807966" TargetMode="External"/><Relationship Id="rId13" Type="http://schemas.openxmlformats.org/officeDocument/2006/relationships/hyperlink" Target="https://www.judgingcard.com/Results/ScoreCard.aspx?CID=9167005" TargetMode="External"/><Relationship Id="rId18" Type="http://schemas.openxmlformats.org/officeDocument/2006/relationships/hyperlink" Target="https://www.judgingcard.com/Results/ScoreCard.aspx?CID=9167012" TargetMode="External"/><Relationship Id="rId39" Type="http://schemas.openxmlformats.org/officeDocument/2006/relationships/hyperlink" Target="https://www.judgingcard.com/Results/ScoreCard.aspx?CID=9166965" TargetMode="External"/><Relationship Id="rId109" Type="http://schemas.openxmlformats.org/officeDocument/2006/relationships/hyperlink" Target="https://www.judgingcard.com/Results/ScoreCard.aspx?CID=9154450" TargetMode="External"/><Relationship Id="rId34" Type="http://schemas.openxmlformats.org/officeDocument/2006/relationships/hyperlink" Target="https://www.judgingcard.com/Results/ScoreCard.aspx?CID=9166971" TargetMode="External"/><Relationship Id="rId50" Type="http://schemas.openxmlformats.org/officeDocument/2006/relationships/hyperlink" Target="https://www.judgingcard.com/Results/ScoreCard.aspx?CID=9166992" TargetMode="External"/><Relationship Id="rId55" Type="http://schemas.openxmlformats.org/officeDocument/2006/relationships/hyperlink" Target="https://www.judgingcard.com/Results/ScoreCard.aspx?CID=9166940" TargetMode="External"/><Relationship Id="rId76" Type="http://schemas.openxmlformats.org/officeDocument/2006/relationships/hyperlink" Target="https://www.judgingcard.com/Results/ScoreCard.aspx?CID=9166915" TargetMode="External"/><Relationship Id="rId97" Type="http://schemas.openxmlformats.org/officeDocument/2006/relationships/hyperlink" Target="https://www.judgingcard.com/Results/ScoreCard.aspx?CID=9167299" TargetMode="External"/><Relationship Id="rId104" Type="http://schemas.openxmlformats.org/officeDocument/2006/relationships/hyperlink" Target="https://www.judgingcard.com/Results/ScoreCard.aspx?CID=9154436" TargetMode="External"/><Relationship Id="rId120" Type="http://schemas.openxmlformats.org/officeDocument/2006/relationships/hyperlink" Target="https://www.judgingcard.com/Results/ScoreCard.aspx?CID=9154420" TargetMode="External"/><Relationship Id="rId125" Type="http://schemas.openxmlformats.org/officeDocument/2006/relationships/hyperlink" Target="https://www.judgingcard.com/Results/ScoreCard.aspx?CID=9154462" TargetMode="External"/><Relationship Id="rId141" Type="http://schemas.openxmlformats.org/officeDocument/2006/relationships/hyperlink" Target="https://www.judgingcard.com/Results/ScoreCard.aspx?CID=9728776" TargetMode="External"/><Relationship Id="rId146" Type="http://schemas.openxmlformats.org/officeDocument/2006/relationships/hyperlink" Target="https://www.judgingcard.com/Results/ScoreCard.aspx?CID=9728780" TargetMode="External"/><Relationship Id="rId167" Type="http://schemas.openxmlformats.org/officeDocument/2006/relationships/hyperlink" Target="https://www.judgingcard.com/Results/ScoreCard.aspx?CID=9728693" TargetMode="External"/><Relationship Id="rId188" Type="http://schemas.openxmlformats.org/officeDocument/2006/relationships/hyperlink" Target="https://www.judgingcard.com/Results/ScoreCard.aspx?CID=9728692" TargetMode="External"/><Relationship Id="rId7" Type="http://schemas.openxmlformats.org/officeDocument/2006/relationships/hyperlink" Target="https://www.judgingcard.com/Results/ScoreCard.aspx?CID=9167007" TargetMode="External"/><Relationship Id="rId71" Type="http://schemas.openxmlformats.org/officeDocument/2006/relationships/hyperlink" Target="https://www.judgingcard.com/Results/ScoreCard.aspx?CID=9167011" TargetMode="External"/><Relationship Id="rId92" Type="http://schemas.openxmlformats.org/officeDocument/2006/relationships/hyperlink" Target="https://www.judgingcard.com/Results/ScoreCard.aspx?CID=9166969" TargetMode="External"/><Relationship Id="rId162" Type="http://schemas.openxmlformats.org/officeDocument/2006/relationships/hyperlink" Target="https://www.judgingcard.com/Results/ScoreCard.aspx?CID=9728707" TargetMode="External"/><Relationship Id="rId183" Type="http://schemas.openxmlformats.org/officeDocument/2006/relationships/hyperlink" Target="https://www.judgingcard.com/Results/ScoreCard.aspx?CID=9728700" TargetMode="External"/><Relationship Id="rId213" Type="http://schemas.openxmlformats.org/officeDocument/2006/relationships/hyperlink" Target="https://www.judgingcard.com/Results/ScoreCard.aspx?CID=9797877" TargetMode="External"/><Relationship Id="rId218" Type="http://schemas.openxmlformats.org/officeDocument/2006/relationships/hyperlink" Target="https://www.judgingcard.com/Results/ScoreCard.aspx?CID=9807898" TargetMode="External"/><Relationship Id="rId234" Type="http://schemas.openxmlformats.org/officeDocument/2006/relationships/hyperlink" Target="https://www.judgingcard.com/Results/ScoreCard.aspx?CID=9807857" TargetMode="External"/><Relationship Id="rId239" Type="http://schemas.openxmlformats.org/officeDocument/2006/relationships/hyperlink" Target="https://www.judgingcard.com/Results/ScoreCard.aspx?CID=9807861" TargetMode="External"/><Relationship Id="rId2" Type="http://schemas.openxmlformats.org/officeDocument/2006/relationships/hyperlink" Target="https://www.judgingcard.com/Results/ScoreCard.aspx?CID=9166977" TargetMode="External"/><Relationship Id="rId29" Type="http://schemas.openxmlformats.org/officeDocument/2006/relationships/hyperlink" Target="https://www.judgingcard.com/Results/ScoreCard.aspx?CID=9166946" TargetMode="External"/><Relationship Id="rId24" Type="http://schemas.openxmlformats.org/officeDocument/2006/relationships/hyperlink" Target="https://www.judgingcard.com/Results/ScoreCard.aspx?CID=9167037" TargetMode="External"/><Relationship Id="rId40" Type="http://schemas.openxmlformats.org/officeDocument/2006/relationships/hyperlink" Target="https://www.judgingcard.com/Results/ScoreCard.aspx?CID=9166954" TargetMode="External"/><Relationship Id="rId45" Type="http://schemas.openxmlformats.org/officeDocument/2006/relationships/hyperlink" Target="https://www.judgingcard.com/Results/ScoreCard.aspx?CID=9166997" TargetMode="External"/><Relationship Id="rId66" Type="http://schemas.openxmlformats.org/officeDocument/2006/relationships/hyperlink" Target="https://www.judgingcard.com/Results/ScoreCard.aspx?CID=9166941" TargetMode="External"/><Relationship Id="rId87" Type="http://schemas.openxmlformats.org/officeDocument/2006/relationships/hyperlink" Target="https://www.judgingcard.com/Results/ScoreCard.aspx?CID=9166919" TargetMode="External"/><Relationship Id="rId110" Type="http://schemas.openxmlformats.org/officeDocument/2006/relationships/hyperlink" Target="https://www.judgingcard.com/Results/ScoreCard.aspx?CID=9154417" TargetMode="External"/><Relationship Id="rId115" Type="http://schemas.openxmlformats.org/officeDocument/2006/relationships/hyperlink" Target="https://www.judgingcard.com/Results/ScoreCard.aspx?CID=9154410" TargetMode="External"/><Relationship Id="rId131" Type="http://schemas.openxmlformats.org/officeDocument/2006/relationships/hyperlink" Target="https://www.judgingcard.com/Results/ScoreCard.aspx?CID=9154437" TargetMode="External"/><Relationship Id="rId136" Type="http://schemas.openxmlformats.org/officeDocument/2006/relationships/hyperlink" Target="https://www.judgingcard.com/Results/ScoreCard.aspx?CID=9154409" TargetMode="External"/><Relationship Id="rId157" Type="http://schemas.openxmlformats.org/officeDocument/2006/relationships/hyperlink" Target="https://www.judgingcard.com/Results/ScoreCard.aspx?CID=9728696" TargetMode="External"/><Relationship Id="rId178" Type="http://schemas.openxmlformats.org/officeDocument/2006/relationships/hyperlink" Target="https://www.judgingcard.com/Results/ScoreCard.aspx?CID=9728701" TargetMode="External"/><Relationship Id="rId61" Type="http://schemas.openxmlformats.org/officeDocument/2006/relationships/hyperlink" Target="https://www.judgingcard.com/Results/ScoreCard.aspx?CID=9167016" TargetMode="External"/><Relationship Id="rId82" Type="http://schemas.openxmlformats.org/officeDocument/2006/relationships/hyperlink" Target="https://www.judgingcard.com/Results/ScoreCard.aspx?CID=9166943" TargetMode="External"/><Relationship Id="rId152" Type="http://schemas.openxmlformats.org/officeDocument/2006/relationships/hyperlink" Target="https://www.judgingcard.com/Results/ScoreCard.aspx?CID=9728714" TargetMode="External"/><Relationship Id="rId173" Type="http://schemas.openxmlformats.org/officeDocument/2006/relationships/hyperlink" Target="https://www.judgingcard.com/Results/ScoreCard.aspx?CID=9728729" TargetMode="External"/><Relationship Id="rId194" Type="http://schemas.openxmlformats.org/officeDocument/2006/relationships/hyperlink" Target="https://www.judgingcard.com/Results/ScoreCard.aspx?CID=9797846" TargetMode="External"/><Relationship Id="rId199" Type="http://schemas.openxmlformats.org/officeDocument/2006/relationships/hyperlink" Target="https://www.judgingcard.com/Results/ScoreCard.aspx?CID=9797808" TargetMode="External"/><Relationship Id="rId203" Type="http://schemas.openxmlformats.org/officeDocument/2006/relationships/hyperlink" Target="https://www.judgingcard.com/Results/ScoreCard.aspx?CID=9798095" TargetMode="External"/><Relationship Id="rId208" Type="http://schemas.openxmlformats.org/officeDocument/2006/relationships/hyperlink" Target="https://www.judgingcard.com/Results/ScoreCard.aspx?CID=9797926" TargetMode="External"/><Relationship Id="rId229" Type="http://schemas.openxmlformats.org/officeDocument/2006/relationships/hyperlink" Target="https://www.judgingcard.com/Results/ScoreCard.aspx?CID=9807957" TargetMode="External"/><Relationship Id="rId19" Type="http://schemas.openxmlformats.org/officeDocument/2006/relationships/hyperlink" Target="https://www.judgingcard.com/Results/ScoreCard.aspx?CID=9166975" TargetMode="External"/><Relationship Id="rId224" Type="http://schemas.openxmlformats.org/officeDocument/2006/relationships/hyperlink" Target="https://www.judgingcard.com/Results/ScoreCard.aspx?CID=9807843" TargetMode="External"/><Relationship Id="rId240" Type="http://schemas.openxmlformats.org/officeDocument/2006/relationships/hyperlink" Target="https://www.judgingcard.com/Results/ScoreCard.aspx?CID=9807902" TargetMode="External"/><Relationship Id="rId14" Type="http://schemas.openxmlformats.org/officeDocument/2006/relationships/hyperlink" Target="https://www.judgingcard.com/Results/ScoreCard.aspx?CID=9167022" TargetMode="External"/><Relationship Id="rId30" Type="http://schemas.openxmlformats.org/officeDocument/2006/relationships/hyperlink" Target="https://www.judgingcard.com/Results/ScoreCard.aspx?CID=9166959" TargetMode="External"/><Relationship Id="rId35" Type="http://schemas.openxmlformats.org/officeDocument/2006/relationships/hyperlink" Target="https://www.judgingcard.com/Results/ScoreCard.aspx?CID=9167006" TargetMode="External"/><Relationship Id="rId56" Type="http://schemas.openxmlformats.org/officeDocument/2006/relationships/hyperlink" Target="https://www.judgingcard.com/Results/ScoreCard.aspx?CID=9167025" TargetMode="External"/><Relationship Id="rId77" Type="http://schemas.openxmlformats.org/officeDocument/2006/relationships/hyperlink" Target="https://www.judgingcard.com/Results/ScoreCard.aspx?CID=9166920" TargetMode="External"/><Relationship Id="rId100" Type="http://schemas.openxmlformats.org/officeDocument/2006/relationships/hyperlink" Target="https://www.judgingcard.com/Results/ScoreCard.aspx?CID=9167303" TargetMode="External"/><Relationship Id="rId105" Type="http://schemas.openxmlformats.org/officeDocument/2006/relationships/hyperlink" Target="https://www.judgingcard.com/Results/ScoreCard.aspx?CID=9154423" TargetMode="External"/><Relationship Id="rId126" Type="http://schemas.openxmlformats.org/officeDocument/2006/relationships/hyperlink" Target="https://www.judgingcard.com/Results/ScoreCard.aspx?CID=9154407" TargetMode="External"/><Relationship Id="rId147" Type="http://schemas.openxmlformats.org/officeDocument/2006/relationships/hyperlink" Target="https://www.judgingcard.com/Results/ScoreCard.aspx?CID=9728767" TargetMode="External"/><Relationship Id="rId168" Type="http://schemas.openxmlformats.org/officeDocument/2006/relationships/hyperlink" Target="https://www.judgingcard.com/Results/ScoreCard.aspx?CID=9728790" TargetMode="External"/><Relationship Id="rId8" Type="http://schemas.openxmlformats.org/officeDocument/2006/relationships/hyperlink" Target="https://www.judgingcard.com/Results/ScoreCard.aspx?CID=9167020" TargetMode="External"/><Relationship Id="rId51" Type="http://schemas.openxmlformats.org/officeDocument/2006/relationships/hyperlink" Target="https://www.judgingcard.com/Results/ScoreCard.aspx?CID=9166994" TargetMode="External"/><Relationship Id="rId72" Type="http://schemas.openxmlformats.org/officeDocument/2006/relationships/hyperlink" Target="https://www.judgingcard.com/Results/ScoreCard.aspx?CID=9166918" TargetMode="External"/><Relationship Id="rId93" Type="http://schemas.openxmlformats.org/officeDocument/2006/relationships/hyperlink" Target="https://www.judgingcard.com/Results/ScoreCard.aspx?CID=9166927" TargetMode="External"/><Relationship Id="rId98" Type="http://schemas.openxmlformats.org/officeDocument/2006/relationships/hyperlink" Target="https://www.judgingcard.com/Results/ScoreCard.aspx?CID=9167301" TargetMode="External"/><Relationship Id="rId121" Type="http://schemas.openxmlformats.org/officeDocument/2006/relationships/hyperlink" Target="https://www.judgingcard.com/Results/ScoreCard.aspx?CID=9154416" TargetMode="External"/><Relationship Id="rId142" Type="http://schemas.openxmlformats.org/officeDocument/2006/relationships/hyperlink" Target="https://www.judgingcard.com/Results/ScoreCard.aspx?CID=9728771" TargetMode="External"/><Relationship Id="rId163" Type="http://schemas.openxmlformats.org/officeDocument/2006/relationships/hyperlink" Target="https://www.judgingcard.com/Results/ScoreCard.aspx?CID=9728723" TargetMode="External"/><Relationship Id="rId184" Type="http://schemas.openxmlformats.org/officeDocument/2006/relationships/hyperlink" Target="https://www.judgingcard.com/Results/ScoreCard.aspx?CID=9728791" TargetMode="External"/><Relationship Id="rId189" Type="http://schemas.openxmlformats.org/officeDocument/2006/relationships/hyperlink" Target="https://www.judgingcard.com/Results/ScoreCard.aspx?CID=9798054" TargetMode="External"/><Relationship Id="rId219" Type="http://schemas.openxmlformats.org/officeDocument/2006/relationships/hyperlink" Target="https://www.judgingcard.com/Results/ScoreCard.aspx?CID=9807947" TargetMode="External"/><Relationship Id="rId3" Type="http://schemas.openxmlformats.org/officeDocument/2006/relationships/hyperlink" Target="https://www.judgingcard.com/Results/ScoreCard.aspx?CID=9166973" TargetMode="External"/><Relationship Id="rId214" Type="http://schemas.openxmlformats.org/officeDocument/2006/relationships/hyperlink" Target="https://www.judgingcard.com/Results/ScoreCard.aspx?CID=9807867" TargetMode="External"/><Relationship Id="rId230" Type="http://schemas.openxmlformats.org/officeDocument/2006/relationships/hyperlink" Target="https://www.judgingcard.com/Results/ScoreCard.aspx?CID=9807924" TargetMode="External"/><Relationship Id="rId235" Type="http://schemas.openxmlformats.org/officeDocument/2006/relationships/hyperlink" Target="https://www.judgingcard.com/Results/ScoreCard.aspx?CID=9807907" TargetMode="External"/><Relationship Id="rId25" Type="http://schemas.openxmlformats.org/officeDocument/2006/relationships/hyperlink" Target="https://www.judgingcard.com/Results/ScoreCard.aspx?CID=9167021" TargetMode="External"/><Relationship Id="rId46" Type="http://schemas.openxmlformats.org/officeDocument/2006/relationships/hyperlink" Target="https://www.judgingcard.com/Results/ScoreCard.aspx?CID=9167024" TargetMode="External"/><Relationship Id="rId67" Type="http://schemas.openxmlformats.org/officeDocument/2006/relationships/hyperlink" Target="https://www.judgingcard.com/Results/ScoreCard.aspx?CID=9166967" TargetMode="External"/><Relationship Id="rId116" Type="http://schemas.openxmlformats.org/officeDocument/2006/relationships/hyperlink" Target="https://www.judgingcard.com/Results/ScoreCard.aspx?CID=9154438" TargetMode="External"/><Relationship Id="rId137" Type="http://schemas.openxmlformats.org/officeDocument/2006/relationships/hyperlink" Target="https://www.judgingcard.com/Results/ScoreCard.aspx?CID=9154435" TargetMode="External"/><Relationship Id="rId158" Type="http://schemas.openxmlformats.org/officeDocument/2006/relationships/hyperlink" Target="https://www.judgingcard.com/Results/ScoreCard.aspx?CID=9728782" TargetMode="External"/><Relationship Id="rId20" Type="http://schemas.openxmlformats.org/officeDocument/2006/relationships/hyperlink" Target="https://www.judgingcard.com/Results/ScoreCard.aspx?CID=9167013" TargetMode="External"/><Relationship Id="rId41" Type="http://schemas.openxmlformats.org/officeDocument/2006/relationships/hyperlink" Target="https://www.judgingcard.com/Results/ScoreCard.aspx?CID=9166952" TargetMode="External"/><Relationship Id="rId62" Type="http://schemas.openxmlformats.org/officeDocument/2006/relationships/hyperlink" Target="https://www.judgingcard.com/Results/ScoreCard.aspx?CID=9166636" TargetMode="External"/><Relationship Id="rId83" Type="http://schemas.openxmlformats.org/officeDocument/2006/relationships/hyperlink" Target="https://www.judgingcard.com/Results/ScoreCard.aspx?CID=9166923" TargetMode="External"/><Relationship Id="rId88" Type="http://schemas.openxmlformats.org/officeDocument/2006/relationships/hyperlink" Target="https://www.judgingcard.com/Results/ScoreCard.aspx?CID=9166914" TargetMode="External"/><Relationship Id="rId111" Type="http://schemas.openxmlformats.org/officeDocument/2006/relationships/hyperlink" Target="https://www.judgingcard.com/Results/ScoreCard.aspx?CID=9154429" TargetMode="External"/><Relationship Id="rId132" Type="http://schemas.openxmlformats.org/officeDocument/2006/relationships/hyperlink" Target="https://www.judgingcard.com/Results/ScoreCard.aspx?CID=9154405" TargetMode="External"/><Relationship Id="rId153" Type="http://schemas.openxmlformats.org/officeDocument/2006/relationships/hyperlink" Target="https://www.judgingcard.com/Results/ScoreCard.aspx?CID=9728726" TargetMode="External"/><Relationship Id="rId174" Type="http://schemas.openxmlformats.org/officeDocument/2006/relationships/hyperlink" Target="https://www.judgingcard.com/Results/ScoreCard.aspx?CID=9728795" TargetMode="External"/><Relationship Id="rId179" Type="http://schemas.openxmlformats.org/officeDocument/2006/relationships/hyperlink" Target="https://www.judgingcard.com/Results/ScoreCard.aspx?CID=9728715" TargetMode="External"/><Relationship Id="rId195" Type="http://schemas.openxmlformats.org/officeDocument/2006/relationships/hyperlink" Target="https://www.judgingcard.com/Results/ScoreCard.aspx?CID=9797683" TargetMode="External"/><Relationship Id="rId209" Type="http://schemas.openxmlformats.org/officeDocument/2006/relationships/hyperlink" Target="https://www.judgingcard.com/Results/ScoreCard.aspx?CID=9797963" TargetMode="External"/><Relationship Id="rId190" Type="http://schemas.openxmlformats.org/officeDocument/2006/relationships/hyperlink" Target="https://www.judgingcard.com/Results/ScoreCard.aspx?CID=9797874" TargetMode="External"/><Relationship Id="rId204" Type="http://schemas.openxmlformats.org/officeDocument/2006/relationships/hyperlink" Target="https://www.judgingcard.com/Results/ScoreCard.aspx?CID=9797997" TargetMode="External"/><Relationship Id="rId220" Type="http://schemas.openxmlformats.org/officeDocument/2006/relationships/hyperlink" Target="https://www.judgingcard.com/Results/ScoreCard.aspx?CID=9807950" TargetMode="External"/><Relationship Id="rId225" Type="http://schemas.openxmlformats.org/officeDocument/2006/relationships/hyperlink" Target="https://www.judgingcard.com/Results/ScoreCard.aspx?CID=9807848" TargetMode="External"/><Relationship Id="rId241" Type="http://schemas.openxmlformats.org/officeDocument/2006/relationships/hyperlink" Target="https://www.judgingcard.com/Results/ScoreCard.aspx?CID=9807844" TargetMode="External"/><Relationship Id="rId15" Type="http://schemas.openxmlformats.org/officeDocument/2006/relationships/hyperlink" Target="https://www.judgingcard.com/Results/ScoreCard.aspx?CID=9166957" TargetMode="External"/><Relationship Id="rId36" Type="http://schemas.openxmlformats.org/officeDocument/2006/relationships/hyperlink" Target="https://www.judgingcard.com/Results/ScoreCard.aspx?CID=9166935" TargetMode="External"/><Relationship Id="rId57" Type="http://schemas.openxmlformats.org/officeDocument/2006/relationships/hyperlink" Target="https://www.judgingcard.com/Results/ScoreCard.aspx?CID=9166998" TargetMode="External"/><Relationship Id="rId106" Type="http://schemas.openxmlformats.org/officeDocument/2006/relationships/hyperlink" Target="https://www.judgingcard.com/Results/ScoreCard.aspx?CID=9154441" TargetMode="External"/><Relationship Id="rId127" Type="http://schemas.openxmlformats.org/officeDocument/2006/relationships/hyperlink" Target="https://www.judgingcard.com/Results/ScoreCard.aspx?CID=9154469" TargetMode="External"/><Relationship Id="rId10" Type="http://schemas.openxmlformats.org/officeDocument/2006/relationships/hyperlink" Target="https://www.judgingcard.com/Results/ScoreCard.aspx?CID=9167040" TargetMode="External"/><Relationship Id="rId31" Type="http://schemas.openxmlformats.org/officeDocument/2006/relationships/hyperlink" Target="https://www.judgingcard.com/Results/ScoreCard.aspx?CID=9167001" TargetMode="External"/><Relationship Id="rId52" Type="http://schemas.openxmlformats.org/officeDocument/2006/relationships/hyperlink" Target="https://www.judgingcard.com/Results/ScoreCard.aspx?CID=9167031" TargetMode="External"/><Relationship Id="rId73" Type="http://schemas.openxmlformats.org/officeDocument/2006/relationships/hyperlink" Target="https://www.judgingcard.com/Results/ScoreCard.aspx?CID=9166916" TargetMode="External"/><Relationship Id="rId78" Type="http://schemas.openxmlformats.org/officeDocument/2006/relationships/hyperlink" Target="https://www.judgingcard.com/Results/ScoreCard.aspx?CID=9166999" TargetMode="External"/><Relationship Id="rId94" Type="http://schemas.openxmlformats.org/officeDocument/2006/relationships/hyperlink" Target="https://www.judgingcard.com/Results/ScoreCard.aspx?CID=9166983" TargetMode="External"/><Relationship Id="rId99" Type="http://schemas.openxmlformats.org/officeDocument/2006/relationships/hyperlink" Target="https://www.judgingcard.com/Results/ScoreCard.aspx?CID=9167302" TargetMode="External"/><Relationship Id="rId101" Type="http://schemas.openxmlformats.org/officeDocument/2006/relationships/hyperlink" Target="https://www.judgingcard.com/Results/ScoreCard.aspx?CID=9154419" TargetMode="External"/><Relationship Id="rId122" Type="http://schemas.openxmlformats.org/officeDocument/2006/relationships/hyperlink" Target="https://www.judgingcard.com/Results/ScoreCard.aspx?CID=9154445" TargetMode="External"/><Relationship Id="rId143" Type="http://schemas.openxmlformats.org/officeDocument/2006/relationships/hyperlink" Target="https://www.judgingcard.com/Results/ScoreCard.aspx?CID=9728774" TargetMode="External"/><Relationship Id="rId148" Type="http://schemas.openxmlformats.org/officeDocument/2006/relationships/hyperlink" Target="https://www.judgingcard.com/Results/ScoreCard.aspx?CID=9728773" TargetMode="External"/><Relationship Id="rId164" Type="http://schemas.openxmlformats.org/officeDocument/2006/relationships/hyperlink" Target="https://www.judgingcard.com/Results/ScoreCard.aspx?CID=9728722" TargetMode="External"/><Relationship Id="rId169" Type="http://schemas.openxmlformats.org/officeDocument/2006/relationships/hyperlink" Target="https://www.judgingcard.com/Results/ScoreCard.aspx?CID=9728721" TargetMode="External"/><Relationship Id="rId185" Type="http://schemas.openxmlformats.org/officeDocument/2006/relationships/hyperlink" Target="https://www.judgingcard.com/Results/ScoreCard.aspx?CID=9728786" TargetMode="External"/><Relationship Id="rId4" Type="http://schemas.openxmlformats.org/officeDocument/2006/relationships/hyperlink" Target="https://www.judgingcard.com/Results/ScoreCard.aspx?CID=9167004" TargetMode="External"/><Relationship Id="rId9" Type="http://schemas.openxmlformats.org/officeDocument/2006/relationships/hyperlink" Target="https://www.judgingcard.com/Results/ScoreCard.aspx?CID=9167030" TargetMode="External"/><Relationship Id="rId180" Type="http://schemas.openxmlformats.org/officeDocument/2006/relationships/hyperlink" Target="https://www.judgingcard.com/Results/ScoreCard.aspx?CID=9728689" TargetMode="External"/><Relationship Id="rId210" Type="http://schemas.openxmlformats.org/officeDocument/2006/relationships/hyperlink" Target="https://www.judgingcard.com/Results/ScoreCard.aspx?CID=9797889" TargetMode="External"/><Relationship Id="rId215" Type="http://schemas.openxmlformats.org/officeDocument/2006/relationships/hyperlink" Target="https://www.judgingcard.com/Results/ScoreCard.aspx?CID=9807854" TargetMode="External"/><Relationship Id="rId236" Type="http://schemas.openxmlformats.org/officeDocument/2006/relationships/hyperlink" Target="https://www.judgingcard.com/Results/ScoreCard.aspx?CID=9807948" TargetMode="External"/><Relationship Id="rId26" Type="http://schemas.openxmlformats.org/officeDocument/2006/relationships/hyperlink" Target="https://www.judgingcard.com/Results/ScoreCard.aspx?CID=9166931" TargetMode="External"/><Relationship Id="rId231" Type="http://schemas.openxmlformats.org/officeDocument/2006/relationships/hyperlink" Target="https://www.judgingcard.com/Results/ScoreCard.aspx?CID=9807900" TargetMode="External"/><Relationship Id="rId47" Type="http://schemas.openxmlformats.org/officeDocument/2006/relationships/hyperlink" Target="https://www.judgingcard.com/Results/ScoreCard.aspx?CID=9166917" TargetMode="External"/><Relationship Id="rId68" Type="http://schemas.openxmlformats.org/officeDocument/2006/relationships/hyperlink" Target="https://www.judgingcard.com/Results/ScoreCard.aspx?CID=9166953" TargetMode="External"/><Relationship Id="rId89" Type="http://schemas.openxmlformats.org/officeDocument/2006/relationships/hyperlink" Target="https://www.judgingcard.com/Results/ScoreCard.aspx?CID=9167017" TargetMode="External"/><Relationship Id="rId112" Type="http://schemas.openxmlformats.org/officeDocument/2006/relationships/hyperlink" Target="https://www.judgingcard.com/Results/ScoreCard.aspx?CID=9154463" TargetMode="External"/><Relationship Id="rId133" Type="http://schemas.openxmlformats.org/officeDocument/2006/relationships/hyperlink" Target="https://www.judgingcard.com/Results/ScoreCard.aspx?CID=9154403" TargetMode="External"/><Relationship Id="rId154" Type="http://schemas.openxmlformats.org/officeDocument/2006/relationships/hyperlink" Target="https://www.judgingcard.com/Results/ScoreCard.aspx?CID=9728728" TargetMode="External"/><Relationship Id="rId175" Type="http://schemas.openxmlformats.org/officeDocument/2006/relationships/hyperlink" Target="https://www.judgingcard.com/Results/ScoreCard.aspx?CID=9728697" TargetMode="External"/><Relationship Id="rId196" Type="http://schemas.openxmlformats.org/officeDocument/2006/relationships/hyperlink" Target="https://www.judgingcard.com/Results/ScoreCard.aspx?CID=9798028" TargetMode="External"/><Relationship Id="rId200" Type="http://schemas.openxmlformats.org/officeDocument/2006/relationships/hyperlink" Target="https://www.judgingcard.com/Results/ScoreCard.aspx?CID=9797677" TargetMode="External"/><Relationship Id="rId16" Type="http://schemas.openxmlformats.org/officeDocument/2006/relationships/hyperlink" Target="https://www.judgingcard.com/Results/ScoreCard.aspx?CID=9166947" TargetMode="External"/><Relationship Id="rId221" Type="http://schemas.openxmlformats.org/officeDocument/2006/relationships/hyperlink" Target="https://www.judgingcard.com/Results/ScoreCard.aspx?CID=9807864" TargetMode="External"/><Relationship Id="rId242" Type="http://schemas.openxmlformats.org/officeDocument/2006/relationships/hyperlink" Target="https://www.judgingcard.com/Results/ScoreCard.aspx?CID=9807846" TargetMode="External"/><Relationship Id="rId37" Type="http://schemas.openxmlformats.org/officeDocument/2006/relationships/hyperlink" Target="https://www.judgingcard.com/Results/ScoreCard.aspx?CID=9166956" TargetMode="External"/><Relationship Id="rId58" Type="http://schemas.openxmlformats.org/officeDocument/2006/relationships/hyperlink" Target="https://www.judgingcard.com/Results/ScoreCard.aspx?CID=9167035" TargetMode="External"/><Relationship Id="rId79" Type="http://schemas.openxmlformats.org/officeDocument/2006/relationships/hyperlink" Target="https://www.judgingcard.com/Results/ScoreCard.aspx?CID=9166921" TargetMode="External"/><Relationship Id="rId102" Type="http://schemas.openxmlformats.org/officeDocument/2006/relationships/hyperlink" Target="https://www.judgingcard.com/Results/ScoreCard.aspx?CID=9154404" TargetMode="External"/><Relationship Id="rId123" Type="http://schemas.openxmlformats.org/officeDocument/2006/relationships/hyperlink" Target="https://www.judgingcard.com/Results/ScoreCard.aspx?CID=9154426" TargetMode="External"/><Relationship Id="rId144" Type="http://schemas.openxmlformats.org/officeDocument/2006/relationships/hyperlink" Target="https://www.judgingcard.com/Results/ScoreCard.aspx?CID=9728768" TargetMode="External"/><Relationship Id="rId90" Type="http://schemas.openxmlformats.org/officeDocument/2006/relationships/hyperlink" Target="https://www.judgingcard.com/Results/ScoreCard.aspx?CID=9167039" TargetMode="External"/><Relationship Id="rId165" Type="http://schemas.openxmlformats.org/officeDocument/2006/relationships/hyperlink" Target="https://www.judgingcard.com/Results/ScoreCard.aspx?CID=9728705" TargetMode="External"/><Relationship Id="rId186" Type="http://schemas.openxmlformats.org/officeDocument/2006/relationships/hyperlink" Target="https://www.judgingcard.com/Results/ScoreCard.aspx?CID=9728706" TargetMode="External"/><Relationship Id="rId211" Type="http://schemas.openxmlformats.org/officeDocument/2006/relationships/hyperlink" Target="https://www.judgingcard.com/Results/ScoreCard.aspx?CID=9797830" TargetMode="External"/><Relationship Id="rId232" Type="http://schemas.openxmlformats.org/officeDocument/2006/relationships/hyperlink" Target="https://www.judgingcard.com/Results/ScoreCard.aspx?CID=9807964" TargetMode="External"/><Relationship Id="rId27" Type="http://schemas.openxmlformats.org/officeDocument/2006/relationships/hyperlink" Target="https://www.judgingcard.com/Results/ScoreCard.aspx?CID=9166933" TargetMode="External"/><Relationship Id="rId48" Type="http://schemas.openxmlformats.org/officeDocument/2006/relationships/hyperlink" Target="https://www.judgingcard.com/Results/ScoreCard.aspx?CID=9167008" TargetMode="External"/><Relationship Id="rId69" Type="http://schemas.openxmlformats.org/officeDocument/2006/relationships/hyperlink" Target="https://www.judgingcard.com/Results/ScoreCard.aspx?CID=9167023" TargetMode="External"/><Relationship Id="rId113" Type="http://schemas.openxmlformats.org/officeDocument/2006/relationships/hyperlink" Target="https://www.judgingcard.com/Results/ScoreCard.aspx?CID=9154464" TargetMode="External"/><Relationship Id="rId134" Type="http://schemas.openxmlformats.org/officeDocument/2006/relationships/hyperlink" Target="https://www.judgingcard.com/Results/ScoreCard.aspx?CID=9154431" TargetMode="External"/><Relationship Id="rId80" Type="http://schemas.openxmlformats.org/officeDocument/2006/relationships/hyperlink" Target="https://www.judgingcard.com/Results/ScoreCard.aspx?CID=9166635" TargetMode="External"/><Relationship Id="rId155" Type="http://schemas.openxmlformats.org/officeDocument/2006/relationships/hyperlink" Target="https://www.judgingcard.com/Results/ScoreCard.aspx?CID=9728711" TargetMode="External"/><Relationship Id="rId176" Type="http://schemas.openxmlformats.org/officeDocument/2006/relationships/hyperlink" Target="https://www.judgingcard.com/Results/ScoreCard.aspx?CID=9728720" TargetMode="External"/><Relationship Id="rId197" Type="http://schemas.openxmlformats.org/officeDocument/2006/relationships/hyperlink" Target="https://www.judgingcard.com/Results/ScoreCard.aspx?CID=979781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166929" TargetMode="External"/><Relationship Id="rId21" Type="http://schemas.openxmlformats.org/officeDocument/2006/relationships/hyperlink" Target="https://www.judgingcard.com/Results/ScoreCard.aspx?CID=9167005" TargetMode="External"/><Relationship Id="rId42" Type="http://schemas.openxmlformats.org/officeDocument/2006/relationships/hyperlink" Target="https://www.judgingcard.com/Results/ScoreCard.aspx?CID=9166996" TargetMode="External"/><Relationship Id="rId47" Type="http://schemas.openxmlformats.org/officeDocument/2006/relationships/hyperlink" Target="https://www.judgingcard.com/Results/ScoreCard.aspx?CID=9166956" TargetMode="External"/><Relationship Id="rId63" Type="http://schemas.openxmlformats.org/officeDocument/2006/relationships/hyperlink" Target="https://www.judgingcard.com/Results/ScoreCard.aspx?CID=9166990" TargetMode="External"/><Relationship Id="rId68" Type="http://schemas.openxmlformats.org/officeDocument/2006/relationships/hyperlink" Target="https://www.judgingcard.com/Results/ScoreCard.aspx?CID=9167035" TargetMode="External"/><Relationship Id="rId84" Type="http://schemas.openxmlformats.org/officeDocument/2006/relationships/hyperlink" Target="https://www.judgingcard.com/Results/ScoreCard.aspx?CID=9166918" TargetMode="External"/><Relationship Id="rId89" Type="http://schemas.openxmlformats.org/officeDocument/2006/relationships/hyperlink" Target="https://www.judgingcard.com/Results/ScoreCard.aspx?CID=9166920" TargetMode="External"/><Relationship Id="rId112" Type="http://schemas.openxmlformats.org/officeDocument/2006/relationships/hyperlink" Target="https://www.judgingcard.com/Results/ScoreCard.aspx?CID=9167303" TargetMode="External"/><Relationship Id="rId2" Type="http://schemas.openxmlformats.org/officeDocument/2006/relationships/hyperlink" Target="https://www.judgingcard.com/Results/ScoreCard.aspx?CID=9167182" TargetMode="External"/><Relationship Id="rId16" Type="http://schemas.openxmlformats.org/officeDocument/2006/relationships/hyperlink" Target="https://www.judgingcard.com/Results/ScoreCard.aspx?CID=9167020" TargetMode="External"/><Relationship Id="rId29" Type="http://schemas.openxmlformats.org/officeDocument/2006/relationships/hyperlink" Target="https://www.judgingcard.com/Results/ScoreCard.aspx?CID=9167013" TargetMode="External"/><Relationship Id="rId107" Type="http://schemas.openxmlformats.org/officeDocument/2006/relationships/hyperlink" Target="https://www.judgingcard.com/Results/ScoreCard.aspx?CID=9167297" TargetMode="External"/><Relationship Id="rId11" Type="http://schemas.openxmlformats.org/officeDocument/2006/relationships/hyperlink" Target="https://www.judgingcard.com/Results/ScoreCard.aspx?CID=9166973" TargetMode="External"/><Relationship Id="rId24" Type="http://schemas.openxmlformats.org/officeDocument/2006/relationships/hyperlink" Target="https://www.judgingcard.com/Results/ScoreCard.aspx?CID=9166947" TargetMode="External"/><Relationship Id="rId32" Type="http://schemas.openxmlformats.org/officeDocument/2006/relationships/hyperlink" Target="https://www.judgingcard.com/Results/ScoreCard.aspx?CID=9166949" TargetMode="External"/><Relationship Id="rId37" Type="http://schemas.openxmlformats.org/officeDocument/2006/relationships/hyperlink" Target="https://www.judgingcard.com/Results/ScoreCard.aspx?CID=9167019" TargetMode="External"/><Relationship Id="rId40" Type="http://schemas.openxmlformats.org/officeDocument/2006/relationships/hyperlink" Target="https://www.judgingcard.com/Results/ScoreCard.aspx?CID=9167001" TargetMode="External"/><Relationship Id="rId45" Type="http://schemas.openxmlformats.org/officeDocument/2006/relationships/hyperlink" Target="https://www.judgingcard.com/Results/ScoreCard.aspx?CID=9166938" TargetMode="External"/><Relationship Id="rId53" Type="http://schemas.openxmlformats.org/officeDocument/2006/relationships/hyperlink" Target="https://www.judgingcard.com/Results/ScoreCard.aspx?CID=9166950" TargetMode="External"/><Relationship Id="rId58" Type="http://schemas.openxmlformats.org/officeDocument/2006/relationships/hyperlink" Target="https://www.judgingcard.com/Results/ScoreCard.aspx?CID=9167008" TargetMode="External"/><Relationship Id="rId66" Type="http://schemas.openxmlformats.org/officeDocument/2006/relationships/hyperlink" Target="https://www.judgingcard.com/Results/ScoreCard.aspx?CID=9167025" TargetMode="External"/><Relationship Id="rId74" Type="http://schemas.openxmlformats.org/officeDocument/2006/relationships/hyperlink" Target="https://www.judgingcard.com/Results/ScoreCard.aspx?CID=9167034" TargetMode="External"/><Relationship Id="rId79" Type="http://schemas.openxmlformats.org/officeDocument/2006/relationships/hyperlink" Target="https://www.judgingcard.com/Results/ScoreCard.aspx?CID=9166967" TargetMode="External"/><Relationship Id="rId87" Type="http://schemas.openxmlformats.org/officeDocument/2006/relationships/hyperlink" Target="https://www.judgingcard.com/Results/ScoreCard.aspx?CID=9166634" TargetMode="External"/><Relationship Id="rId102" Type="http://schemas.openxmlformats.org/officeDocument/2006/relationships/hyperlink" Target="https://www.judgingcard.com/Results/ScoreCard.aspx?CID=9167039" TargetMode="External"/><Relationship Id="rId110" Type="http://schemas.openxmlformats.org/officeDocument/2006/relationships/hyperlink" Target="https://www.judgingcard.com/Results/ScoreCard.aspx?CID=9167301" TargetMode="External"/><Relationship Id="rId5" Type="http://schemas.openxmlformats.org/officeDocument/2006/relationships/hyperlink" Target="https://www.judgingcard.com/Results/ScoreCard.aspx?CID=9167052" TargetMode="External"/><Relationship Id="rId61" Type="http://schemas.openxmlformats.org/officeDocument/2006/relationships/hyperlink" Target="https://www.judgingcard.com/Results/ScoreCard.aspx?CID=9166994" TargetMode="External"/><Relationship Id="rId82" Type="http://schemas.openxmlformats.org/officeDocument/2006/relationships/hyperlink" Target="https://www.judgingcard.com/Results/ScoreCard.aspx?CID=9166932" TargetMode="External"/><Relationship Id="rId90" Type="http://schemas.openxmlformats.org/officeDocument/2006/relationships/hyperlink" Target="https://www.judgingcard.com/Results/ScoreCard.aspx?CID=9166999" TargetMode="External"/><Relationship Id="rId95" Type="http://schemas.openxmlformats.org/officeDocument/2006/relationships/hyperlink" Target="https://www.judgingcard.com/Results/ScoreCard.aspx?CID=9166923" TargetMode="External"/><Relationship Id="rId19" Type="http://schemas.openxmlformats.org/officeDocument/2006/relationships/hyperlink" Target="https://www.judgingcard.com/Results/ScoreCard.aspx?CID=9166937" TargetMode="External"/><Relationship Id="rId14" Type="http://schemas.openxmlformats.org/officeDocument/2006/relationships/hyperlink" Target="https://www.judgingcard.com/Results/ScoreCard.aspx?CID=9166951" TargetMode="External"/><Relationship Id="rId22" Type="http://schemas.openxmlformats.org/officeDocument/2006/relationships/hyperlink" Target="https://www.judgingcard.com/Results/ScoreCard.aspx?CID=9167022" TargetMode="External"/><Relationship Id="rId27" Type="http://schemas.openxmlformats.org/officeDocument/2006/relationships/hyperlink" Target="https://www.judgingcard.com/Results/ScoreCard.aspx?CID=9167012" TargetMode="External"/><Relationship Id="rId30" Type="http://schemas.openxmlformats.org/officeDocument/2006/relationships/hyperlink" Target="https://www.judgingcard.com/Results/ScoreCard.aspx?CID=9166948" TargetMode="External"/><Relationship Id="rId35" Type="http://schemas.openxmlformats.org/officeDocument/2006/relationships/hyperlink" Target="https://www.judgingcard.com/Results/ScoreCard.aspx?CID=9166931" TargetMode="External"/><Relationship Id="rId43" Type="http://schemas.openxmlformats.org/officeDocument/2006/relationships/hyperlink" Target="https://www.judgingcard.com/Results/ScoreCard.aspx?CID=9166971" TargetMode="External"/><Relationship Id="rId48" Type="http://schemas.openxmlformats.org/officeDocument/2006/relationships/hyperlink" Target="https://www.judgingcard.com/Results/ScoreCard.aspx?CID=9167032" TargetMode="External"/><Relationship Id="rId56" Type="http://schemas.openxmlformats.org/officeDocument/2006/relationships/hyperlink" Target="https://www.judgingcard.com/Results/ScoreCard.aspx?CID=9167024" TargetMode="External"/><Relationship Id="rId64" Type="http://schemas.openxmlformats.org/officeDocument/2006/relationships/hyperlink" Target="https://www.judgingcard.com/Results/ScoreCard.aspx?CID=9166995" TargetMode="External"/><Relationship Id="rId69" Type="http://schemas.openxmlformats.org/officeDocument/2006/relationships/hyperlink" Target="https://www.judgingcard.com/Results/ScoreCard.aspx?CID=9167009" TargetMode="External"/><Relationship Id="rId77" Type="http://schemas.openxmlformats.org/officeDocument/2006/relationships/hyperlink" Target="https://www.judgingcard.com/Results/ScoreCard.aspx?CID=9166944" TargetMode="External"/><Relationship Id="rId100" Type="http://schemas.openxmlformats.org/officeDocument/2006/relationships/hyperlink" Target="https://www.judgingcard.com/Results/ScoreCard.aspx?CID=9166914" TargetMode="External"/><Relationship Id="rId105" Type="http://schemas.openxmlformats.org/officeDocument/2006/relationships/hyperlink" Target="https://www.judgingcard.com/Results/ScoreCard.aspx?CID=9166927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www.judgingcard.com/Results/ScoreCard.aspx?CID=9167055" TargetMode="External"/><Relationship Id="rId51" Type="http://schemas.openxmlformats.org/officeDocument/2006/relationships/hyperlink" Target="https://www.judgingcard.com/Results/ScoreCard.aspx?CID=9166952" TargetMode="External"/><Relationship Id="rId72" Type="http://schemas.openxmlformats.org/officeDocument/2006/relationships/hyperlink" Target="https://www.judgingcard.com/Results/ScoreCard.aspx?CID=9167016" TargetMode="External"/><Relationship Id="rId80" Type="http://schemas.openxmlformats.org/officeDocument/2006/relationships/hyperlink" Target="https://www.judgingcard.com/Results/ScoreCard.aspx?CID=9166953" TargetMode="External"/><Relationship Id="rId85" Type="http://schemas.openxmlformats.org/officeDocument/2006/relationships/hyperlink" Target="https://www.judgingcard.com/Results/ScoreCard.aspx?CID=9166916" TargetMode="External"/><Relationship Id="rId93" Type="http://schemas.openxmlformats.org/officeDocument/2006/relationships/hyperlink" Target="https://www.judgingcard.com/Results/ScoreCard.aspx?CID=9166922" TargetMode="External"/><Relationship Id="rId98" Type="http://schemas.openxmlformats.org/officeDocument/2006/relationships/hyperlink" Target="https://www.judgingcard.com/Results/ScoreCard.aspx?CID=9167027" TargetMode="External"/><Relationship Id="rId3" Type="http://schemas.openxmlformats.org/officeDocument/2006/relationships/hyperlink" Target="https://www.judgingcard.com/Results/ScoreCard.aspx?CID=9167185" TargetMode="External"/><Relationship Id="rId12" Type="http://schemas.openxmlformats.org/officeDocument/2006/relationships/hyperlink" Target="https://www.judgingcard.com/Results/ScoreCard.aspx?CID=9167004" TargetMode="External"/><Relationship Id="rId17" Type="http://schemas.openxmlformats.org/officeDocument/2006/relationships/hyperlink" Target="https://www.judgingcard.com/Results/ScoreCard.aspx?CID=9167030" TargetMode="External"/><Relationship Id="rId25" Type="http://schemas.openxmlformats.org/officeDocument/2006/relationships/hyperlink" Target="https://www.judgingcard.com/Results/ScoreCard.aspx?CID=9167033" TargetMode="External"/><Relationship Id="rId33" Type="http://schemas.openxmlformats.org/officeDocument/2006/relationships/hyperlink" Target="https://www.judgingcard.com/Results/ScoreCard.aspx?CID=9167037" TargetMode="External"/><Relationship Id="rId38" Type="http://schemas.openxmlformats.org/officeDocument/2006/relationships/hyperlink" Target="https://www.judgingcard.com/Results/ScoreCard.aspx?CID=9166946" TargetMode="External"/><Relationship Id="rId46" Type="http://schemas.openxmlformats.org/officeDocument/2006/relationships/hyperlink" Target="https://www.judgingcard.com/Results/ScoreCard.aspx?CID=9166935" TargetMode="External"/><Relationship Id="rId59" Type="http://schemas.openxmlformats.org/officeDocument/2006/relationships/hyperlink" Target="https://www.judgingcard.com/Results/ScoreCard.aspx?CID=9167010" TargetMode="External"/><Relationship Id="rId67" Type="http://schemas.openxmlformats.org/officeDocument/2006/relationships/hyperlink" Target="https://www.judgingcard.com/Results/ScoreCard.aspx?CID=9166998" TargetMode="External"/><Relationship Id="rId103" Type="http://schemas.openxmlformats.org/officeDocument/2006/relationships/hyperlink" Target="https://www.judgingcard.com/Results/ScoreCard.aspx?CID=9167028" TargetMode="External"/><Relationship Id="rId108" Type="http://schemas.openxmlformats.org/officeDocument/2006/relationships/hyperlink" Target="https://www.judgingcard.com/Results/ScoreCard.aspx?CID=9167293" TargetMode="External"/><Relationship Id="rId20" Type="http://schemas.openxmlformats.org/officeDocument/2006/relationships/hyperlink" Target="https://www.judgingcard.com/Results/ScoreCard.aspx?CID=9167018" TargetMode="External"/><Relationship Id="rId41" Type="http://schemas.openxmlformats.org/officeDocument/2006/relationships/hyperlink" Target="https://www.judgingcard.com/Results/ScoreCard.aspx?CID=9166934" TargetMode="External"/><Relationship Id="rId54" Type="http://schemas.openxmlformats.org/officeDocument/2006/relationships/hyperlink" Target="https://www.judgingcard.com/Results/ScoreCard.aspx?CID=9166939" TargetMode="External"/><Relationship Id="rId62" Type="http://schemas.openxmlformats.org/officeDocument/2006/relationships/hyperlink" Target="https://www.judgingcard.com/Results/ScoreCard.aspx?CID=9167031" TargetMode="External"/><Relationship Id="rId70" Type="http://schemas.openxmlformats.org/officeDocument/2006/relationships/hyperlink" Target="https://www.judgingcard.com/Results/ScoreCard.aspx?CID=9167003" TargetMode="External"/><Relationship Id="rId75" Type="http://schemas.openxmlformats.org/officeDocument/2006/relationships/hyperlink" Target="https://www.judgingcard.com/Results/ScoreCard.aspx?CID=9167002" TargetMode="External"/><Relationship Id="rId83" Type="http://schemas.openxmlformats.org/officeDocument/2006/relationships/hyperlink" Target="https://www.judgingcard.com/Results/ScoreCard.aspx?CID=9167011" TargetMode="External"/><Relationship Id="rId88" Type="http://schemas.openxmlformats.org/officeDocument/2006/relationships/hyperlink" Target="https://www.judgingcard.com/Results/ScoreCard.aspx?CID=9166915" TargetMode="External"/><Relationship Id="rId91" Type="http://schemas.openxmlformats.org/officeDocument/2006/relationships/hyperlink" Target="https://www.judgingcard.com/Results/ScoreCard.aspx?CID=9166921" TargetMode="External"/><Relationship Id="rId96" Type="http://schemas.openxmlformats.org/officeDocument/2006/relationships/hyperlink" Target="https://www.judgingcard.com/Results/ScoreCard.aspx?CID=9166981" TargetMode="External"/><Relationship Id="rId111" Type="http://schemas.openxmlformats.org/officeDocument/2006/relationships/hyperlink" Target="https://www.judgingcard.com/Results/ScoreCard.aspx?CID=9167302" TargetMode="External"/><Relationship Id="rId1" Type="http://schemas.openxmlformats.org/officeDocument/2006/relationships/hyperlink" Target="https://www.judgingcard.com/Results/ScoreCard.aspx?CID=9167186" TargetMode="External"/><Relationship Id="rId6" Type="http://schemas.openxmlformats.org/officeDocument/2006/relationships/hyperlink" Target="https://www.judgingcard.com/Results/ScoreCard.aspx?CID=9167049" TargetMode="External"/><Relationship Id="rId15" Type="http://schemas.openxmlformats.org/officeDocument/2006/relationships/hyperlink" Target="https://www.judgingcard.com/Results/ScoreCard.aspx?CID=9167007" TargetMode="External"/><Relationship Id="rId23" Type="http://schemas.openxmlformats.org/officeDocument/2006/relationships/hyperlink" Target="https://www.judgingcard.com/Results/ScoreCard.aspx?CID=9166957" TargetMode="External"/><Relationship Id="rId28" Type="http://schemas.openxmlformats.org/officeDocument/2006/relationships/hyperlink" Target="https://www.judgingcard.com/Results/ScoreCard.aspx?CID=9166975" TargetMode="External"/><Relationship Id="rId36" Type="http://schemas.openxmlformats.org/officeDocument/2006/relationships/hyperlink" Target="https://www.judgingcard.com/Results/ScoreCard.aspx?CID=9166933" TargetMode="External"/><Relationship Id="rId49" Type="http://schemas.openxmlformats.org/officeDocument/2006/relationships/hyperlink" Target="https://www.judgingcard.com/Results/ScoreCard.aspx?CID=9166965" TargetMode="External"/><Relationship Id="rId57" Type="http://schemas.openxmlformats.org/officeDocument/2006/relationships/hyperlink" Target="https://www.judgingcard.com/Results/ScoreCard.aspx?CID=9166917" TargetMode="External"/><Relationship Id="rId106" Type="http://schemas.openxmlformats.org/officeDocument/2006/relationships/hyperlink" Target="https://www.judgingcard.com/Results/ScoreCard.aspx?CID=9166983" TargetMode="External"/><Relationship Id="rId10" Type="http://schemas.openxmlformats.org/officeDocument/2006/relationships/hyperlink" Target="https://www.judgingcard.com/Results/ScoreCard.aspx?CID=9166977" TargetMode="External"/><Relationship Id="rId31" Type="http://schemas.openxmlformats.org/officeDocument/2006/relationships/hyperlink" Target="https://www.judgingcard.com/Results/ScoreCard.aspx?CID=9166955" TargetMode="External"/><Relationship Id="rId44" Type="http://schemas.openxmlformats.org/officeDocument/2006/relationships/hyperlink" Target="https://www.judgingcard.com/Results/ScoreCard.aspx?CID=9167006" TargetMode="External"/><Relationship Id="rId52" Type="http://schemas.openxmlformats.org/officeDocument/2006/relationships/hyperlink" Target="https://www.judgingcard.com/Results/ScoreCard.aspx?CID=9166930" TargetMode="External"/><Relationship Id="rId60" Type="http://schemas.openxmlformats.org/officeDocument/2006/relationships/hyperlink" Target="https://www.judgingcard.com/Results/ScoreCard.aspx?CID=9166992" TargetMode="External"/><Relationship Id="rId65" Type="http://schemas.openxmlformats.org/officeDocument/2006/relationships/hyperlink" Target="https://www.judgingcard.com/Results/ScoreCard.aspx?CID=9166940" TargetMode="External"/><Relationship Id="rId73" Type="http://schemas.openxmlformats.org/officeDocument/2006/relationships/hyperlink" Target="https://www.judgingcard.com/Results/ScoreCard.aspx?CID=9166636" TargetMode="External"/><Relationship Id="rId78" Type="http://schemas.openxmlformats.org/officeDocument/2006/relationships/hyperlink" Target="https://www.judgingcard.com/Results/ScoreCard.aspx?CID=9166941" TargetMode="External"/><Relationship Id="rId81" Type="http://schemas.openxmlformats.org/officeDocument/2006/relationships/hyperlink" Target="https://www.judgingcard.com/Results/ScoreCard.aspx?CID=9167023" TargetMode="External"/><Relationship Id="rId86" Type="http://schemas.openxmlformats.org/officeDocument/2006/relationships/hyperlink" Target="https://www.judgingcard.com/Results/ScoreCard.aspx?CID=9167026" TargetMode="External"/><Relationship Id="rId94" Type="http://schemas.openxmlformats.org/officeDocument/2006/relationships/hyperlink" Target="https://www.judgingcard.com/Results/ScoreCard.aspx?CID=9166943" TargetMode="External"/><Relationship Id="rId99" Type="http://schemas.openxmlformats.org/officeDocument/2006/relationships/hyperlink" Target="https://www.judgingcard.com/Results/ScoreCard.aspx?CID=9166919" TargetMode="External"/><Relationship Id="rId101" Type="http://schemas.openxmlformats.org/officeDocument/2006/relationships/hyperlink" Target="https://www.judgingcard.com/Results/ScoreCard.aspx?CID=9167017" TargetMode="External"/><Relationship Id="rId4" Type="http://schemas.openxmlformats.org/officeDocument/2006/relationships/hyperlink" Target="https://www.judgingcard.com/Results/ScoreCard.aspx?CID=9167249" TargetMode="External"/><Relationship Id="rId9" Type="http://schemas.openxmlformats.org/officeDocument/2006/relationships/hyperlink" Target="https://www.judgingcard.com/Results/ScoreCard.aspx?CID=9166945" TargetMode="External"/><Relationship Id="rId13" Type="http://schemas.openxmlformats.org/officeDocument/2006/relationships/hyperlink" Target="https://www.judgingcard.com/Results/ScoreCard.aspx?CID=9166958" TargetMode="External"/><Relationship Id="rId18" Type="http://schemas.openxmlformats.org/officeDocument/2006/relationships/hyperlink" Target="https://www.judgingcard.com/Results/ScoreCard.aspx?CID=9167040" TargetMode="External"/><Relationship Id="rId39" Type="http://schemas.openxmlformats.org/officeDocument/2006/relationships/hyperlink" Target="https://www.judgingcard.com/Results/ScoreCard.aspx?CID=9166959" TargetMode="External"/><Relationship Id="rId109" Type="http://schemas.openxmlformats.org/officeDocument/2006/relationships/hyperlink" Target="https://www.judgingcard.com/Results/ScoreCard.aspx?CID=9167299" TargetMode="External"/><Relationship Id="rId34" Type="http://schemas.openxmlformats.org/officeDocument/2006/relationships/hyperlink" Target="https://www.judgingcard.com/Results/ScoreCard.aspx?CID=9167021" TargetMode="External"/><Relationship Id="rId50" Type="http://schemas.openxmlformats.org/officeDocument/2006/relationships/hyperlink" Target="https://www.judgingcard.com/Results/ScoreCard.aspx?CID=9166954" TargetMode="External"/><Relationship Id="rId55" Type="http://schemas.openxmlformats.org/officeDocument/2006/relationships/hyperlink" Target="https://www.judgingcard.com/Results/ScoreCard.aspx?CID=9166997" TargetMode="External"/><Relationship Id="rId76" Type="http://schemas.openxmlformats.org/officeDocument/2006/relationships/hyperlink" Target="https://www.judgingcard.com/Results/ScoreCard.aspx?CID=9166979" TargetMode="External"/><Relationship Id="rId97" Type="http://schemas.openxmlformats.org/officeDocument/2006/relationships/hyperlink" Target="https://www.judgingcard.com/Results/ScoreCard.aspx?CID=9166924" TargetMode="External"/><Relationship Id="rId104" Type="http://schemas.openxmlformats.org/officeDocument/2006/relationships/hyperlink" Target="https://www.judgingcard.com/Results/ScoreCard.aspx?CID=9166969" TargetMode="External"/><Relationship Id="rId7" Type="http://schemas.openxmlformats.org/officeDocument/2006/relationships/hyperlink" Target="https://www.judgingcard.com/Results/ScoreCard.aspx?CID=9167059" TargetMode="External"/><Relationship Id="rId71" Type="http://schemas.openxmlformats.org/officeDocument/2006/relationships/hyperlink" Target="https://www.judgingcard.com/Results/ScoreCard.aspx?CID=9166936" TargetMode="External"/><Relationship Id="rId92" Type="http://schemas.openxmlformats.org/officeDocument/2006/relationships/hyperlink" Target="https://www.judgingcard.com/Results/ScoreCard.aspx?CID=9166635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154218" TargetMode="External"/><Relationship Id="rId18" Type="http://schemas.openxmlformats.org/officeDocument/2006/relationships/hyperlink" Target="https://www.judgingcard.com/Results/ScoreCard.aspx?CID=9154173" TargetMode="External"/><Relationship Id="rId26" Type="http://schemas.openxmlformats.org/officeDocument/2006/relationships/hyperlink" Target="https://www.judgingcard.com/Results/ScoreCard.aspx?CID=9154182" TargetMode="External"/><Relationship Id="rId39" Type="http://schemas.openxmlformats.org/officeDocument/2006/relationships/hyperlink" Target="https://www.judgingcard.com/Results/ScoreCard.aspx?CID=9154442" TargetMode="External"/><Relationship Id="rId21" Type="http://schemas.openxmlformats.org/officeDocument/2006/relationships/hyperlink" Target="https://www.judgingcard.com/Results/ScoreCard.aspx?CID=9154210" TargetMode="External"/><Relationship Id="rId34" Type="http://schemas.openxmlformats.org/officeDocument/2006/relationships/hyperlink" Target="https://www.judgingcard.com/Results/ScoreCard.aspx?CID=9154423" TargetMode="External"/><Relationship Id="rId42" Type="http://schemas.openxmlformats.org/officeDocument/2006/relationships/hyperlink" Target="https://www.judgingcard.com/Results/ScoreCard.aspx?CID=9154417" TargetMode="External"/><Relationship Id="rId47" Type="http://schemas.openxmlformats.org/officeDocument/2006/relationships/hyperlink" Target="https://www.judgingcard.com/Results/ScoreCard.aspx?CID=9154425" TargetMode="External"/><Relationship Id="rId50" Type="http://schemas.openxmlformats.org/officeDocument/2006/relationships/hyperlink" Target="https://www.judgingcard.com/Results/ScoreCard.aspx?CID=9154464" TargetMode="External"/><Relationship Id="rId55" Type="http://schemas.openxmlformats.org/officeDocument/2006/relationships/hyperlink" Target="https://www.judgingcard.com/Results/ScoreCard.aspx?CID=9154466" TargetMode="External"/><Relationship Id="rId63" Type="http://schemas.openxmlformats.org/officeDocument/2006/relationships/hyperlink" Target="https://www.judgingcard.com/Results/ScoreCard.aspx?CID=9154414" TargetMode="External"/><Relationship Id="rId68" Type="http://schemas.openxmlformats.org/officeDocument/2006/relationships/hyperlink" Target="https://www.judgingcard.com/Results/ScoreCard.aspx?CID=9154456" TargetMode="External"/><Relationship Id="rId76" Type="http://schemas.openxmlformats.org/officeDocument/2006/relationships/hyperlink" Target="https://www.judgingcard.com/Results/ScoreCard.aspx?CID=9154424" TargetMode="External"/><Relationship Id="rId84" Type="http://schemas.openxmlformats.org/officeDocument/2006/relationships/hyperlink" Target="https://www.judgingcard.com/Results/ScoreCard.aspx?CID=9154401" TargetMode="External"/><Relationship Id="rId7" Type="http://schemas.openxmlformats.org/officeDocument/2006/relationships/hyperlink" Target="https://www.judgingcard.com/Results/ScoreCard.aspx?CID=9154203" TargetMode="External"/><Relationship Id="rId71" Type="http://schemas.openxmlformats.org/officeDocument/2006/relationships/hyperlink" Target="https://www.judgingcard.com/Results/ScoreCard.aspx?CID=9154407" TargetMode="External"/><Relationship Id="rId2" Type="http://schemas.openxmlformats.org/officeDocument/2006/relationships/hyperlink" Target="https://www.judgingcard.com/Results/ScoreCard.aspx?CID=9154217" TargetMode="External"/><Relationship Id="rId16" Type="http://schemas.openxmlformats.org/officeDocument/2006/relationships/hyperlink" Target="https://www.judgingcard.com/Results/ScoreCard.aspx?CID=9154184" TargetMode="External"/><Relationship Id="rId29" Type="http://schemas.openxmlformats.org/officeDocument/2006/relationships/hyperlink" Target="https://www.judgingcard.com/Results/ScoreCard.aspx?CID=9154419" TargetMode="External"/><Relationship Id="rId11" Type="http://schemas.openxmlformats.org/officeDocument/2006/relationships/hyperlink" Target="https://www.judgingcard.com/Results/ScoreCard.aspx?CID=9154179" TargetMode="External"/><Relationship Id="rId24" Type="http://schemas.openxmlformats.org/officeDocument/2006/relationships/hyperlink" Target="https://www.judgingcard.com/Results/ScoreCard.aspx?CID=9154183" TargetMode="External"/><Relationship Id="rId32" Type="http://schemas.openxmlformats.org/officeDocument/2006/relationships/hyperlink" Target="https://www.judgingcard.com/Results/ScoreCard.aspx?CID=9154440" TargetMode="External"/><Relationship Id="rId37" Type="http://schemas.openxmlformats.org/officeDocument/2006/relationships/hyperlink" Target="https://www.judgingcard.com/Results/ScoreCard.aspx?CID=9154461" TargetMode="External"/><Relationship Id="rId40" Type="http://schemas.openxmlformats.org/officeDocument/2006/relationships/hyperlink" Target="https://www.judgingcard.com/Results/ScoreCard.aspx?CID=9154460" TargetMode="External"/><Relationship Id="rId45" Type="http://schemas.openxmlformats.org/officeDocument/2006/relationships/hyperlink" Target="https://www.judgingcard.com/Results/ScoreCard.aspx?CID=9154429" TargetMode="External"/><Relationship Id="rId53" Type="http://schemas.openxmlformats.org/officeDocument/2006/relationships/hyperlink" Target="https://www.judgingcard.com/Results/ScoreCard.aspx?CID=9154408" TargetMode="External"/><Relationship Id="rId58" Type="http://schemas.openxmlformats.org/officeDocument/2006/relationships/hyperlink" Target="https://www.judgingcard.com/Results/ScoreCard.aspx?CID=9154421" TargetMode="External"/><Relationship Id="rId66" Type="http://schemas.openxmlformats.org/officeDocument/2006/relationships/hyperlink" Target="https://www.judgingcard.com/Results/ScoreCard.aspx?CID=9154445" TargetMode="External"/><Relationship Id="rId74" Type="http://schemas.openxmlformats.org/officeDocument/2006/relationships/hyperlink" Target="https://www.judgingcard.com/Results/ScoreCard.aspx?CID=9154411" TargetMode="External"/><Relationship Id="rId79" Type="http://schemas.openxmlformats.org/officeDocument/2006/relationships/hyperlink" Target="https://www.judgingcard.com/Results/ScoreCard.aspx?CID=9154403" TargetMode="External"/><Relationship Id="rId87" Type="http://schemas.openxmlformats.org/officeDocument/2006/relationships/hyperlink" Target="https://www.judgingcard.com/Results/ScoreCard.aspx?CID=9154432" TargetMode="External"/><Relationship Id="rId5" Type="http://schemas.openxmlformats.org/officeDocument/2006/relationships/hyperlink" Target="https://www.judgingcard.com/Results/ScoreCard.aspx?CID=9154172" TargetMode="External"/><Relationship Id="rId61" Type="http://schemas.openxmlformats.org/officeDocument/2006/relationships/hyperlink" Target="https://www.judgingcard.com/Results/ScoreCard.aspx?CID=9154428" TargetMode="External"/><Relationship Id="rId82" Type="http://schemas.openxmlformats.org/officeDocument/2006/relationships/hyperlink" Target="https://www.judgingcard.com/Results/ScoreCard.aspx?CID=9154422" TargetMode="External"/><Relationship Id="rId19" Type="http://schemas.openxmlformats.org/officeDocument/2006/relationships/hyperlink" Target="https://www.judgingcard.com/Results/ScoreCard.aspx?CID=9154204" TargetMode="External"/><Relationship Id="rId4" Type="http://schemas.openxmlformats.org/officeDocument/2006/relationships/hyperlink" Target="https://www.judgingcard.com/Results/ScoreCard.aspx?CID=9154178" TargetMode="External"/><Relationship Id="rId9" Type="http://schemas.openxmlformats.org/officeDocument/2006/relationships/hyperlink" Target="https://www.judgingcard.com/Results/ScoreCard.aspx?CID=9154213" TargetMode="External"/><Relationship Id="rId14" Type="http://schemas.openxmlformats.org/officeDocument/2006/relationships/hyperlink" Target="https://www.judgingcard.com/Results/ScoreCard.aspx?CID=9154181" TargetMode="External"/><Relationship Id="rId22" Type="http://schemas.openxmlformats.org/officeDocument/2006/relationships/hyperlink" Target="https://www.judgingcard.com/Results/ScoreCard.aspx?CID=9154174" TargetMode="External"/><Relationship Id="rId27" Type="http://schemas.openxmlformats.org/officeDocument/2006/relationships/hyperlink" Target="https://www.judgingcard.com/Results/ScoreCard.aspx?CID=9154219" TargetMode="External"/><Relationship Id="rId30" Type="http://schemas.openxmlformats.org/officeDocument/2006/relationships/hyperlink" Target="https://www.judgingcard.com/Results/ScoreCard.aspx?CID=9154404" TargetMode="External"/><Relationship Id="rId35" Type="http://schemas.openxmlformats.org/officeDocument/2006/relationships/hyperlink" Target="https://www.judgingcard.com/Results/ScoreCard.aspx?CID=9154441" TargetMode="External"/><Relationship Id="rId43" Type="http://schemas.openxmlformats.org/officeDocument/2006/relationships/hyperlink" Target="https://www.judgingcard.com/Results/ScoreCard.aspx?CID=9154465" TargetMode="External"/><Relationship Id="rId48" Type="http://schemas.openxmlformats.org/officeDocument/2006/relationships/hyperlink" Target="https://www.judgingcard.com/Results/ScoreCard.aspx?CID=9154406" TargetMode="External"/><Relationship Id="rId56" Type="http://schemas.openxmlformats.org/officeDocument/2006/relationships/hyperlink" Target="https://www.judgingcard.com/Results/ScoreCard.aspx?CID=9154410" TargetMode="External"/><Relationship Id="rId64" Type="http://schemas.openxmlformats.org/officeDocument/2006/relationships/hyperlink" Target="https://www.judgingcard.com/Results/ScoreCard.aspx?CID=9154420" TargetMode="External"/><Relationship Id="rId69" Type="http://schemas.openxmlformats.org/officeDocument/2006/relationships/hyperlink" Target="https://www.judgingcard.com/Results/ScoreCard.aspx?CID=9154462" TargetMode="External"/><Relationship Id="rId77" Type="http://schemas.openxmlformats.org/officeDocument/2006/relationships/hyperlink" Target="https://www.judgingcard.com/Results/ScoreCard.aspx?CID=9154437" TargetMode="External"/><Relationship Id="rId8" Type="http://schemas.openxmlformats.org/officeDocument/2006/relationships/hyperlink" Target="https://www.judgingcard.com/Results/ScoreCard.aspx?CID=9154175" TargetMode="External"/><Relationship Id="rId51" Type="http://schemas.openxmlformats.org/officeDocument/2006/relationships/hyperlink" Target="https://www.judgingcard.com/Results/ScoreCard.aspx?CID=9154458" TargetMode="External"/><Relationship Id="rId72" Type="http://schemas.openxmlformats.org/officeDocument/2006/relationships/hyperlink" Target="https://www.judgingcard.com/Results/ScoreCard.aspx?CID=9154467" TargetMode="External"/><Relationship Id="rId80" Type="http://schemas.openxmlformats.org/officeDocument/2006/relationships/hyperlink" Target="https://www.judgingcard.com/Results/ScoreCard.aspx?CID=9154431" TargetMode="External"/><Relationship Id="rId85" Type="http://schemas.openxmlformats.org/officeDocument/2006/relationships/hyperlink" Target="https://www.judgingcard.com/Results/ScoreCard.aspx?CID=9154435" TargetMode="External"/><Relationship Id="rId3" Type="http://schemas.openxmlformats.org/officeDocument/2006/relationships/hyperlink" Target="https://www.judgingcard.com/Results/ScoreCard.aspx?CID=9154206" TargetMode="External"/><Relationship Id="rId12" Type="http://schemas.openxmlformats.org/officeDocument/2006/relationships/hyperlink" Target="https://www.judgingcard.com/Results/ScoreCard.aspx?CID=9154176" TargetMode="External"/><Relationship Id="rId17" Type="http://schemas.openxmlformats.org/officeDocument/2006/relationships/hyperlink" Target="https://www.judgingcard.com/Results/ScoreCard.aspx?CID=9154185" TargetMode="External"/><Relationship Id="rId25" Type="http://schemas.openxmlformats.org/officeDocument/2006/relationships/hyperlink" Target="https://www.judgingcard.com/Results/ScoreCard.aspx?CID=9154180" TargetMode="External"/><Relationship Id="rId33" Type="http://schemas.openxmlformats.org/officeDocument/2006/relationships/hyperlink" Target="https://www.judgingcard.com/Results/ScoreCard.aspx?CID=9154436" TargetMode="External"/><Relationship Id="rId38" Type="http://schemas.openxmlformats.org/officeDocument/2006/relationships/hyperlink" Target="https://www.judgingcard.com/Results/ScoreCard.aspx?CID=9154459" TargetMode="External"/><Relationship Id="rId46" Type="http://schemas.openxmlformats.org/officeDocument/2006/relationships/hyperlink" Target="https://www.judgingcard.com/Results/ScoreCard.aspx?CID=9154468" TargetMode="External"/><Relationship Id="rId59" Type="http://schemas.openxmlformats.org/officeDocument/2006/relationships/hyperlink" Target="https://www.judgingcard.com/Results/ScoreCard.aspx?CID=9154412" TargetMode="External"/><Relationship Id="rId67" Type="http://schemas.openxmlformats.org/officeDocument/2006/relationships/hyperlink" Target="https://www.judgingcard.com/Results/ScoreCard.aspx?CID=9154426" TargetMode="External"/><Relationship Id="rId20" Type="http://schemas.openxmlformats.org/officeDocument/2006/relationships/hyperlink" Target="https://www.judgingcard.com/Results/ScoreCard.aspx?CID=9154177" TargetMode="External"/><Relationship Id="rId41" Type="http://schemas.openxmlformats.org/officeDocument/2006/relationships/hyperlink" Target="https://www.judgingcard.com/Results/ScoreCard.aspx?CID=9154450" TargetMode="External"/><Relationship Id="rId54" Type="http://schemas.openxmlformats.org/officeDocument/2006/relationships/hyperlink" Target="https://www.judgingcard.com/Results/ScoreCard.aspx?CID=9154430" TargetMode="External"/><Relationship Id="rId62" Type="http://schemas.openxmlformats.org/officeDocument/2006/relationships/hyperlink" Target="https://www.judgingcard.com/Results/ScoreCard.aspx?CID=9154444" TargetMode="External"/><Relationship Id="rId70" Type="http://schemas.openxmlformats.org/officeDocument/2006/relationships/hyperlink" Target="https://www.judgingcard.com/Results/ScoreCard.aspx?CID=9154400" TargetMode="External"/><Relationship Id="rId75" Type="http://schemas.openxmlformats.org/officeDocument/2006/relationships/hyperlink" Target="https://www.judgingcard.com/Results/ScoreCard.aspx?CID=9154439" TargetMode="External"/><Relationship Id="rId83" Type="http://schemas.openxmlformats.org/officeDocument/2006/relationships/hyperlink" Target="https://www.judgingcard.com/Results/ScoreCard.aspx?CID=9154409" TargetMode="External"/><Relationship Id="rId88" Type="http://schemas.openxmlformats.org/officeDocument/2006/relationships/hyperlink" Target="https://www.judgingcard.com/Results/ScoreCard.aspx?CID=9154433" TargetMode="External"/><Relationship Id="rId1" Type="http://schemas.openxmlformats.org/officeDocument/2006/relationships/hyperlink" Target="https://www.judgingcard.com/Results/ScoreCard.aspx?CID=9154214" TargetMode="External"/><Relationship Id="rId6" Type="http://schemas.openxmlformats.org/officeDocument/2006/relationships/hyperlink" Target="https://www.judgingcard.com/Results/ScoreCard.aspx?CID=9154212" TargetMode="External"/><Relationship Id="rId15" Type="http://schemas.openxmlformats.org/officeDocument/2006/relationships/hyperlink" Target="https://www.judgingcard.com/Results/ScoreCard.aspx?CID=9154208" TargetMode="External"/><Relationship Id="rId23" Type="http://schemas.openxmlformats.org/officeDocument/2006/relationships/hyperlink" Target="https://www.judgingcard.com/Results/ScoreCard.aspx?CID=9154246" TargetMode="External"/><Relationship Id="rId28" Type="http://schemas.openxmlformats.org/officeDocument/2006/relationships/hyperlink" Target="https://www.judgingcard.com/Results/ScoreCard.aspx?CID=9154202" TargetMode="External"/><Relationship Id="rId36" Type="http://schemas.openxmlformats.org/officeDocument/2006/relationships/hyperlink" Target="https://www.judgingcard.com/Results/ScoreCard.aspx?CID=9154457" TargetMode="External"/><Relationship Id="rId49" Type="http://schemas.openxmlformats.org/officeDocument/2006/relationships/hyperlink" Target="https://www.judgingcard.com/Results/ScoreCard.aspx?CID=9154463" TargetMode="External"/><Relationship Id="rId57" Type="http://schemas.openxmlformats.org/officeDocument/2006/relationships/hyperlink" Target="https://www.judgingcard.com/Results/ScoreCard.aspx?CID=9154438" TargetMode="External"/><Relationship Id="rId10" Type="http://schemas.openxmlformats.org/officeDocument/2006/relationships/hyperlink" Target="https://www.judgingcard.com/Results/ScoreCard.aspx?CID=9154215" TargetMode="External"/><Relationship Id="rId31" Type="http://schemas.openxmlformats.org/officeDocument/2006/relationships/hyperlink" Target="https://www.judgingcard.com/Results/ScoreCard.aspx?CID=9154427" TargetMode="External"/><Relationship Id="rId44" Type="http://schemas.openxmlformats.org/officeDocument/2006/relationships/hyperlink" Target="https://www.judgingcard.com/Results/ScoreCard.aspx?CID=9154413" TargetMode="External"/><Relationship Id="rId52" Type="http://schemas.openxmlformats.org/officeDocument/2006/relationships/hyperlink" Target="https://www.judgingcard.com/Results/ScoreCard.aspx?CID=9154418" TargetMode="External"/><Relationship Id="rId60" Type="http://schemas.openxmlformats.org/officeDocument/2006/relationships/hyperlink" Target="https://www.judgingcard.com/Results/ScoreCard.aspx?CID=9154415" TargetMode="External"/><Relationship Id="rId65" Type="http://schemas.openxmlformats.org/officeDocument/2006/relationships/hyperlink" Target="https://www.judgingcard.com/Results/ScoreCard.aspx?CID=9154416" TargetMode="External"/><Relationship Id="rId73" Type="http://schemas.openxmlformats.org/officeDocument/2006/relationships/hyperlink" Target="https://www.judgingcard.com/Results/ScoreCard.aspx?CID=9154469" TargetMode="External"/><Relationship Id="rId78" Type="http://schemas.openxmlformats.org/officeDocument/2006/relationships/hyperlink" Target="https://www.judgingcard.com/Results/ScoreCard.aspx?CID=9154405" TargetMode="External"/><Relationship Id="rId81" Type="http://schemas.openxmlformats.org/officeDocument/2006/relationships/hyperlink" Target="https://www.judgingcard.com/Results/ScoreCard.aspx?CID=9154402" TargetMode="External"/><Relationship Id="rId86" Type="http://schemas.openxmlformats.org/officeDocument/2006/relationships/hyperlink" Target="https://www.judgingcard.com/Results/ScoreCard.aspx?CID=9154434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728498" TargetMode="External"/><Relationship Id="rId18" Type="http://schemas.openxmlformats.org/officeDocument/2006/relationships/hyperlink" Target="https://www.judgingcard.com/Results/ScoreCard.aspx?CID=9728522" TargetMode="External"/><Relationship Id="rId26" Type="http://schemas.openxmlformats.org/officeDocument/2006/relationships/hyperlink" Target="https://www.judgingcard.com/Results/ScoreCard.aspx?CID=9728777" TargetMode="External"/><Relationship Id="rId39" Type="http://schemas.openxmlformats.org/officeDocument/2006/relationships/hyperlink" Target="https://www.judgingcard.com/Results/ScoreCard.aspx?CID=9728775" TargetMode="External"/><Relationship Id="rId21" Type="http://schemas.openxmlformats.org/officeDocument/2006/relationships/hyperlink" Target="https://www.judgingcard.com/Results/ScoreCard.aspx?CID=9728880" TargetMode="External"/><Relationship Id="rId34" Type="http://schemas.openxmlformats.org/officeDocument/2006/relationships/hyperlink" Target="https://www.judgingcard.com/Results/ScoreCard.aspx?CID=9728779" TargetMode="External"/><Relationship Id="rId42" Type="http://schemas.openxmlformats.org/officeDocument/2006/relationships/hyperlink" Target="https://www.judgingcard.com/Results/ScoreCard.aspx?CID=9728690" TargetMode="External"/><Relationship Id="rId47" Type="http://schemas.openxmlformats.org/officeDocument/2006/relationships/hyperlink" Target="https://www.judgingcard.com/Results/ScoreCard.aspx?CID=9728794" TargetMode="External"/><Relationship Id="rId50" Type="http://schemas.openxmlformats.org/officeDocument/2006/relationships/hyperlink" Target="https://www.judgingcard.com/Results/ScoreCard.aspx?CID=9728726" TargetMode="External"/><Relationship Id="rId55" Type="http://schemas.openxmlformats.org/officeDocument/2006/relationships/hyperlink" Target="https://www.judgingcard.com/Results/ScoreCard.aspx?CID=9728699" TargetMode="External"/><Relationship Id="rId63" Type="http://schemas.openxmlformats.org/officeDocument/2006/relationships/hyperlink" Target="https://www.judgingcard.com/Results/ScoreCard.aspx?CID=9728691" TargetMode="External"/><Relationship Id="rId68" Type="http://schemas.openxmlformats.org/officeDocument/2006/relationships/hyperlink" Target="https://www.judgingcard.com/Results/ScoreCard.aspx?CID=9728792" TargetMode="External"/><Relationship Id="rId76" Type="http://schemas.openxmlformats.org/officeDocument/2006/relationships/hyperlink" Target="https://www.judgingcard.com/Results/ScoreCard.aspx?CID=9728783" TargetMode="External"/><Relationship Id="rId84" Type="http://schemas.openxmlformats.org/officeDocument/2006/relationships/hyperlink" Target="https://www.judgingcard.com/Results/ScoreCard.aspx?CID=9728785" TargetMode="External"/><Relationship Id="rId89" Type="http://schemas.openxmlformats.org/officeDocument/2006/relationships/hyperlink" Target="https://www.judgingcard.com/Results/ScoreCard.aspx?CID=9728694" TargetMode="External"/><Relationship Id="rId7" Type="http://schemas.openxmlformats.org/officeDocument/2006/relationships/hyperlink" Target="https://www.judgingcard.com/Results/ScoreCard.aspx?CID=9728503" TargetMode="External"/><Relationship Id="rId71" Type="http://schemas.openxmlformats.org/officeDocument/2006/relationships/hyperlink" Target="https://www.judgingcard.com/Results/ScoreCard.aspx?CID=9728693" TargetMode="External"/><Relationship Id="rId92" Type="http://schemas.openxmlformats.org/officeDocument/2006/relationships/hyperlink" Target="https://www.judgingcard.com/Results/ScoreCard.aspx?CID=9728786" TargetMode="External"/><Relationship Id="rId2" Type="http://schemas.openxmlformats.org/officeDocument/2006/relationships/hyperlink" Target="https://www.judgingcard.com/Results/ScoreCard.aspx?CID=9728387" TargetMode="External"/><Relationship Id="rId16" Type="http://schemas.openxmlformats.org/officeDocument/2006/relationships/hyperlink" Target="https://www.judgingcard.com/Results/ScoreCard.aspx?CID=9728500" TargetMode="External"/><Relationship Id="rId29" Type="http://schemas.openxmlformats.org/officeDocument/2006/relationships/hyperlink" Target="https://www.judgingcard.com/Results/ScoreCard.aspx?CID=9728774" TargetMode="External"/><Relationship Id="rId11" Type="http://schemas.openxmlformats.org/officeDocument/2006/relationships/hyperlink" Target="https://www.judgingcard.com/Results/ScoreCard.aspx?CID=9728514" TargetMode="External"/><Relationship Id="rId24" Type="http://schemas.openxmlformats.org/officeDocument/2006/relationships/hyperlink" Target="https://www.judgingcard.com/Results/ScoreCard.aspx?CID=9728772" TargetMode="External"/><Relationship Id="rId32" Type="http://schemas.openxmlformats.org/officeDocument/2006/relationships/hyperlink" Target="https://www.judgingcard.com/Results/ScoreCard.aspx?CID=9728778" TargetMode="External"/><Relationship Id="rId37" Type="http://schemas.openxmlformats.org/officeDocument/2006/relationships/hyperlink" Target="https://www.judgingcard.com/Results/ScoreCard.aspx?CID=9728769" TargetMode="External"/><Relationship Id="rId40" Type="http://schemas.openxmlformats.org/officeDocument/2006/relationships/hyperlink" Target="https://www.judgingcard.com/Results/ScoreCard.aspx?CID=9728716" TargetMode="External"/><Relationship Id="rId45" Type="http://schemas.openxmlformats.org/officeDocument/2006/relationships/hyperlink" Target="https://www.judgingcard.com/Results/ScoreCard.aspx?CID=9728788" TargetMode="External"/><Relationship Id="rId53" Type="http://schemas.openxmlformats.org/officeDocument/2006/relationships/hyperlink" Target="https://www.judgingcard.com/Results/ScoreCard.aspx?CID=9728717" TargetMode="External"/><Relationship Id="rId58" Type="http://schemas.openxmlformats.org/officeDocument/2006/relationships/hyperlink" Target="https://www.judgingcard.com/Results/ScoreCard.aspx?CID=9728704" TargetMode="External"/><Relationship Id="rId66" Type="http://schemas.openxmlformats.org/officeDocument/2006/relationships/hyperlink" Target="https://www.judgingcard.com/Results/ScoreCard.aspx?CID=9728723" TargetMode="External"/><Relationship Id="rId74" Type="http://schemas.openxmlformats.org/officeDocument/2006/relationships/hyperlink" Target="https://www.judgingcard.com/Results/ScoreCard.aspx?CID=9728695" TargetMode="External"/><Relationship Id="rId79" Type="http://schemas.openxmlformats.org/officeDocument/2006/relationships/hyperlink" Target="https://www.judgingcard.com/Results/ScoreCard.aspx?CID=9728729" TargetMode="External"/><Relationship Id="rId87" Type="http://schemas.openxmlformats.org/officeDocument/2006/relationships/hyperlink" Target="https://www.judgingcard.com/Results/ScoreCard.aspx?CID=9728689" TargetMode="External"/><Relationship Id="rId5" Type="http://schemas.openxmlformats.org/officeDocument/2006/relationships/hyperlink" Target="https://www.judgingcard.com/Results/ScoreCard.aspx?CID=9728390" TargetMode="External"/><Relationship Id="rId61" Type="http://schemas.openxmlformats.org/officeDocument/2006/relationships/hyperlink" Target="https://www.judgingcard.com/Results/ScoreCard.aspx?CID=9728793" TargetMode="External"/><Relationship Id="rId82" Type="http://schemas.openxmlformats.org/officeDocument/2006/relationships/hyperlink" Target="https://www.judgingcard.com/Results/ScoreCard.aspx?CID=9728720" TargetMode="External"/><Relationship Id="rId90" Type="http://schemas.openxmlformats.org/officeDocument/2006/relationships/hyperlink" Target="https://www.judgingcard.com/Results/ScoreCard.aspx?CID=9728700" TargetMode="External"/><Relationship Id="rId95" Type="http://schemas.openxmlformats.org/officeDocument/2006/relationships/hyperlink" Target="https://www.judgingcard.com/Results/ScoreCard.aspx?CID=9728692" TargetMode="External"/><Relationship Id="rId19" Type="http://schemas.openxmlformats.org/officeDocument/2006/relationships/hyperlink" Target="https://www.judgingcard.com/Results/ScoreCard.aspx?CID=9728511" TargetMode="External"/><Relationship Id="rId14" Type="http://schemas.openxmlformats.org/officeDocument/2006/relationships/hyperlink" Target="https://www.judgingcard.com/Results/ScoreCard.aspx?CID=9728494" TargetMode="External"/><Relationship Id="rId22" Type="http://schemas.openxmlformats.org/officeDocument/2006/relationships/hyperlink" Target="https://www.judgingcard.com/Results/ScoreCard.aspx?CID=9728878" TargetMode="External"/><Relationship Id="rId27" Type="http://schemas.openxmlformats.org/officeDocument/2006/relationships/hyperlink" Target="https://www.judgingcard.com/Results/ScoreCard.aspx?CID=9728771" TargetMode="External"/><Relationship Id="rId30" Type="http://schemas.openxmlformats.org/officeDocument/2006/relationships/hyperlink" Target="https://www.judgingcard.com/Results/ScoreCard.aspx?CID=9728770" TargetMode="External"/><Relationship Id="rId35" Type="http://schemas.openxmlformats.org/officeDocument/2006/relationships/hyperlink" Target="https://www.judgingcard.com/Results/ScoreCard.aspx?CID=9728767" TargetMode="External"/><Relationship Id="rId43" Type="http://schemas.openxmlformats.org/officeDocument/2006/relationships/hyperlink" Target="https://www.judgingcard.com/Results/ScoreCard.aspx?CID=9728787" TargetMode="External"/><Relationship Id="rId48" Type="http://schemas.openxmlformats.org/officeDocument/2006/relationships/hyperlink" Target="https://www.judgingcard.com/Results/ScoreCard.aspx?CID=9728876" TargetMode="External"/><Relationship Id="rId56" Type="http://schemas.openxmlformats.org/officeDocument/2006/relationships/hyperlink" Target="https://www.judgingcard.com/Results/ScoreCard.aspx?CID=9728796" TargetMode="External"/><Relationship Id="rId64" Type="http://schemas.openxmlformats.org/officeDocument/2006/relationships/hyperlink" Target="https://www.judgingcard.com/Results/ScoreCard.aspx?CID=9728709" TargetMode="External"/><Relationship Id="rId69" Type="http://schemas.openxmlformats.org/officeDocument/2006/relationships/hyperlink" Target="https://www.judgingcard.com/Results/ScoreCard.aspx?CID=9728705" TargetMode="External"/><Relationship Id="rId77" Type="http://schemas.openxmlformats.org/officeDocument/2006/relationships/hyperlink" Target="https://www.judgingcard.com/Results/ScoreCard.aspx?CID=9728713" TargetMode="External"/><Relationship Id="rId8" Type="http://schemas.openxmlformats.org/officeDocument/2006/relationships/hyperlink" Target="https://www.judgingcard.com/Results/ScoreCard.aspx?CID=9728520" TargetMode="External"/><Relationship Id="rId51" Type="http://schemas.openxmlformats.org/officeDocument/2006/relationships/hyperlink" Target="https://www.judgingcard.com/Results/ScoreCard.aspx?CID=9728718" TargetMode="External"/><Relationship Id="rId72" Type="http://schemas.openxmlformats.org/officeDocument/2006/relationships/hyperlink" Target="https://www.judgingcard.com/Results/ScoreCard.aspx?CID=9728790" TargetMode="External"/><Relationship Id="rId80" Type="http://schemas.openxmlformats.org/officeDocument/2006/relationships/hyperlink" Target="https://www.judgingcard.com/Results/ScoreCard.aspx?CID=9728795" TargetMode="External"/><Relationship Id="rId85" Type="http://schemas.openxmlformats.org/officeDocument/2006/relationships/hyperlink" Target="https://www.judgingcard.com/Results/ScoreCard.aspx?CID=9728701" TargetMode="External"/><Relationship Id="rId93" Type="http://schemas.openxmlformats.org/officeDocument/2006/relationships/hyperlink" Target="https://www.judgingcard.com/Results/ScoreCard.aspx?CID=9728706" TargetMode="External"/><Relationship Id="rId3" Type="http://schemas.openxmlformats.org/officeDocument/2006/relationships/hyperlink" Target="https://www.judgingcard.com/Results/ScoreCard.aspx?CID=9728386" TargetMode="External"/><Relationship Id="rId12" Type="http://schemas.openxmlformats.org/officeDocument/2006/relationships/hyperlink" Target="https://www.judgingcard.com/Results/ScoreCard.aspx?CID=9728509" TargetMode="External"/><Relationship Id="rId17" Type="http://schemas.openxmlformats.org/officeDocument/2006/relationships/hyperlink" Target="https://www.judgingcard.com/Results/ScoreCard.aspx?CID=9728496" TargetMode="External"/><Relationship Id="rId25" Type="http://schemas.openxmlformats.org/officeDocument/2006/relationships/hyperlink" Target="https://www.judgingcard.com/Results/ScoreCard.aspx?CID=9728776" TargetMode="External"/><Relationship Id="rId33" Type="http://schemas.openxmlformats.org/officeDocument/2006/relationships/hyperlink" Target="https://www.judgingcard.com/Results/ScoreCard.aspx?CID=9728780" TargetMode="External"/><Relationship Id="rId38" Type="http://schemas.openxmlformats.org/officeDocument/2006/relationships/hyperlink" Target="https://www.judgingcard.com/Results/ScoreCard.aspx?CID=9728877" TargetMode="External"/><Relationship Id="rId46" Type="http://schemas.openxmlformats.org/officeDocument/2006/relationships/hyperlink" Target="https://www.judgingcard.com/Results/ScoreCard.aspx?CID=9728714" TargetMode="External"/><Relationship Id="rId59" Type="http://schemas.openxmlformats.org/officeDocument/2006/relationships/hyperlink" Target="https://www.judgingcard.com/Results/ScoreCard.aspx?CID=9728696" TargetMode="External"/><Relationship Id="rId67" Type="http://schemas.openxmlformats.org/officeDocument/2006/relationships/hyperlink" Target="https://www.judgingcard.com/Results/ScoreCard.aspx?CID=9728722" TargetMode="External"/><Relationship Id="rId20" Type="http://schemas.openxmlformats.org/officeDocument/2006/relationships/hyperlink" Target="https://www.judgingcard.com/Results/ScoreCard.aspx?CID=9728492" TargetMode="External"/><Relationship Id="rId41" Type="http://schemas.openxmlformats.org/officeDocument/2006/relationships/hyperlink" Target="https://www.judgingcard.com/Results/ScoreCard.aspx?CID=9728708" TargetMode="External"/><Relationship Id="rId54" Type="http://schemas.openxmlformats.org/officeDocument/2006/relationships/hyperlink" Target="https://www.judgingcard.com/Results/ScoreCard.aspx?CID=9728711" TargetMode="External"/><Relationship Id="rId62" Type="http://schemas.openxmlformats.org/officeDocument/2006/relationships/hyperlink" Target="https://www.judgingcard.com/Results/ScoreCard.aspx?CID=9728784" TargetMode="External"/><Relationship Id="rId70" Type="http://schemas.openxmlformats.org/officeDocument/2006/relationships/hyperlink" Target="https://www.judgingcard.com/Results/ScoreCard.aspx?CID=9728698" TargetMode="External"/><Relationship Id="rId75" Type="http://schemas.openxmlformats.org/officeDocument/2006/relationships/hyperlink" Target="https://www.judgingcard.com/Results/ScoreCard.aspx?CID=9728727" TargetMode="External"/><Relationship Id="rId83" Type="http://schemas.openxmlformats.org/officeDocument/2006/relationships/hyperlink" Target="https://www.judgingcard.com/Results/ScoreCard.aspx?CID=9728719" TargetMode="External"/><Relationship Id="rId88" Type="http://schemas.openxmlformats.org/officeDocument/2006/relationships/hyperlink" Target="https://www.judgingcard.com/Results/ScoreCard.aspx?CID=9728710" TargetMode="External"/><Relationship Id="rId91" Type="http://schemas.openxmlformats.org/officeDocument/2006/relationships/hyperlink" Target="https://www.judgingcard.com/Results/ScoreCard.aspx?CID=9728791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judgingcard.com/Results/ScoreCard.aspx?CID=9728389" TargetMode="External"/><Relationship Id="rId6" Type="http://schemas.openxmlformats.org/officeDocument/2006/relationships/hyperlink" Target="https://www.judgingcard.com/Results/ScoreCard.aspx?CID=9728388" TargetMode="External"/><Relationship Id="rId15" Type="http://schemas.openxmlformats.org/officeDocument/2006/relationships/hyperlink" Target="https://www.judgingcard.com/Results/ScoreCard.aspx?CID=9728489" TargetMode="External"/><Relationship Id="rId23" Type="http://schemas.openxmlformats.org/officeDocument/2006/relationships/hyperlink" Target="https://www.judgingcard.com/Results/ScoreCard.aspx?CID=9728879" TargetMode="External"/><Relationship Id="rId28" Type="http://schemas.openxmlformats.org/officeDocument/2006/relationships/hyperlink" Target="https://www.judgingcard.com/Results/ScoreCard.aspx?CID=9728766" TargetMode="External"/><Relationship Id="rId36" Type="http://schemas.openxmlformats.org/officeDocument/2006/relationships/hyperlink" Target="https://www.judgingcard.com/Results/ScoreCard.aspx?CID=9728773" TargetMode="External"/><Relationship Id="rId49" Type="http://schemas.openxmlformats.org/officeDocument/2006/relationships/hyperlink" Target="https://www.judgingcard.com/Results/ScoreCard.aspx?CID=9728712" TargetMode="External"/><Relationship Id="rId57" Type="http://schemas.openxmlformats.org/officeDocument/2006/relationships/hyperlink" Target="https://www.judgingcard.com/Results/ScoreCard.aspx?CID=9728789" TargetMode="External"/><Relationship Id="rId10" Type="http://schemas.openxmlformats.org/officeDocument/2006/relationships/hyperlink" Target="https://www.judgingcard.com/Results/ScoreCard.aspx?CID=9728506" TargetMode="External"/><Relationship Id="rId31" Type="http://schemas.openxmlformats.org/officeDocument/2006/relationships/hyperlink" Target="https://www.judgingcard.com/Results/ScoreCard.aspx?CID=9728768" TargetMode="External"/><Relationship Id="rId44" Type="http://schemas.openxmlformats.org/officeDocument/2006/relationships/hyperlink" Target="https://www.judgingcard.com/Results/ScoreCard.aspx?CID=9728703" TargetMode="External"/><Relationship Id="rId52" Type="http://schemas.openxmlformats.org/officeDocument/2006/relationships/hyperlink" Target="https://www.judgingcard.com/Results/ScoreCard.aspx?CID=9728728" TargetMode="External"/><Relationship Id="rId60" Type="http://schemas.openxmlformats.org/officeDocument/2006/relationships/hyperlink" Target="https://www.judgingcard.com/Results/ScoreCard.aspx?CID=9728782" TargetMode="External"/><Relationship Id="rId65" Type="http://schemas.openxmlformats.org/officeDocument/2006/relationships/hyperlink" Target="https://www.judgingcard.com/Results/ScoreCard.aspx?CID=9728707" TargetMode="External"/><Relationship Id="rId73" Type="http://schemas.openxmlformats.org/officeDocument/2006/relationships/hyperlink" Target="https://www.judgingcard.com/Results/ScoreCard.aspx?CID=9728721" TargetMode="External"/><Relationship Id="rId78" Type="http://schemas.openxmlformats.org/officeDocument/2006/relationships/hyperlink" Target="https://www.judgingcard.com/Results/ScoreCard.aspx?CID=9728725" TargetMode="External"/><Relationship Id="rId81" Type="http://schemas.openxmlformats.org/officeDocument/2006/relationships/hyperlink" Target="https://www.judgingcard.com/Results/ScoreCard.aspx?CID=9728697" TargetMode="External"/><Relationship Id="rId86" Type="http://schemas.openxmlformats.org/officeDocument/2006/relationships/hyperlink" Target="https://www.judgingcard.com/Results/ScoreCard.aspx?CID=9728715" TargetMode="External"/><Relationship Id="rId94" Type="http://schemas.openxmlformats.org/officeDocument/2006/relationships/hyperlink" Target="https://www.judgingcard.com/Results/ScoreCard.aspx?CID=9728702" TargetMode="External"/><Relationship Id="rId4" Type="http://schemas.openxmlformats.org/officeDocument/2006/relationships/hyperlink" Target="https://www.judgingcard.com/Results/ScoreCard.aspx?CID=9728385" TargetMode="External"/><Relationship Id="rId9" Type="http://schemas.openxmlformats.org/officeDocument/2006/relationships/hyperlink" Target="https://www.judgingcard.com/Results/ScoreCard.aspx?CID=9728517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795628" TargetMode="External"/><Relationship Id="rId21" Type="http://schemas.openxmlformats.org/officeDocument/2006/relationships/hyperlink" Target="https://www.judgingcard.com/Results/ScoreCard.aspx?CID=9795574" TargetMode="External"/><Relationship Id="rId42" Type="http://schemas.openxmlformats.org/officeDocument/2006/relationships/hyperlink" Target="https://www.judgingcard.com/Results/ScoreCard.aspx?CID=9797929" TargetMode="External"/><Relationship Id="rId47" Type="http://schemas.openxmlformats.org/officeDocument/2006/relationships/hyperlink" Target="https://www.judgingcard.com/Results/ScoreCard.aspx?CID=9797898" TargetMode="External"/><Relationship Id="rId63" Type="http://schemas.openxmlformats.org/officeDocument/2006/relationships/hyperlink" Target="https://www.judgingcard.com/Results/ScoreCard.aspx?CID=9798006" TargetMode="External"/><Relationship Id="rId68" Type="http://schemas.openxmlformats.org/officeDocument/2006/relationships/hyperlink" Target="https://www.judgingcard.com/Results/ScoreCard.aspx?CID=9797892" TargetMode="External"/><Relationship Id="rId84" Type="http://schemas.openxmlformats.org/officeDocument/2006/relationships/hyperlink" Target="https://www.judgingcard.com/Results/ScoreCard.aspx?CID=9799376" TargetMode="External"/><Relationship Id="rId89" Type="http://schemas.openxmlformats.org/officeDocument/2006/relationships/hyperlink" Target="https://www.judgingcard.com/Results/ScoreCard.aspx?CID=9797669" TargetMode="External"/><Relationship Id="rId7" Type="http://schemas.openxmlformats.org/officeDocument/2006/relationships/hyperlink" Target="https://www.judgingcard.com/Results/ScoreCard.aspx?CID=9795567" TargetMode="External"/><Relationship Id="rId71" Type="http://schemas.openxmlformats.org/officeDocument/2006/relationships/hyperlink" Target="https://www.judgingcard.com/Results/ScoreCard.aspx?CID=9797923" TargetMode="External"/><Relationship Id="rId92" Type="http://schemas.openxmlformats.org/officeDocument/2006/relationships/hyperlink" Target="https://www.judgingcard.com/Results/ScoreCard.aspx?CID=9797805" TargetMode="External"/><Relationship Id="rId2" Type="http://schemas.openxmlformats.org/officeDocument/2006/relationships/hyperlink" Target="https://www.judgingcard.com/Results/ScoreCard.aspx?CID=9794509" TargetMode="External"/><Relationship Id="rId16" Type="http://schemas.openxmlformats.org/officeDocument/2006/relationships/hyperlink" Target="https://www.judgingcard.com/Results/ScoreCard.aspx?CID=9795682" TargetMode="External"/><Relationship Id="rId29" Type="http://schemas.openxmlformats.org/officeDocument/2006/relationships/hyperlink" Target="https://www.judgingcard.com/Results/ScoreCard.aspx?CID=9795627" TargetMode="External"/><Relationship Id="rId11" Type="http://schemas.openxmlformats.org/officeDocument/2006/relationships/hyperlink" Target="https://www.judgingcard.com/Results/ScoreCard.aspx?CID=9795624" TargetMode="External"/><Relationship Id="rId24" Type="http://schemas.openxmlformats.org/officeDocument/2006/relationships/hyperlink" Target="https://www.judgingcard.com/Results/ScoreCard.aspx?CID=9795572" TargetMode="External"/><Relationship Id="rId32" Type="http://schemas.openxmlformats.org/officeDocument/2006/relationships/hyperlink" Target="https://www.judgingcard.com/Results/ScoreCard.aspx?CID=9797673" TargetMode="External"/><Relationship Id="rId37" Type="http://schemas.openxmlformats.org/officeDocument/2006/relationships/hyperlink" Target="https://www.judgingcard.com/Results/ScoreCard.aspx?CID=9797901" TargetMode="External"/><Relationship Id="rId40" Type="http://schemas.openxmlformats.org/officeDocument/2006/relationships/hyperlink" Target="https://www.judgingcard.com/Results/ScoreCard.aspx?CID=9797829" TargetMode="External"/><Relationship Id="rId45" Type="http://schemas.openxmlformats.org/officeDocument/2006/relationships/hyperlink" Target="https://www.judgingcard.com/Results/ScoreCard.aspx?CID=9797874" TargetMode="External"/><Relationship Id="rId53" Type="http://schemas.openxmlformats.org/officeDocument/2006/relationships/hyperlink" Target="https://www.judgingcard.com/Results/ScoreCard.aspx?CID=9797762" TargetMode="External"/><Relationship Id="rId58" Type="http://schemas.openxmlformats.org/officeDocument/2006/relationships/hyperlink" Target="https://www.judgingcard.com/Results/ScoreCard.aspx?CID=9797683" TargetMode="External"/><Relationship Id="rId66" Type="http://schemas.openxmlformats.org/officeDocument/2006/relationships/hyperlink" Target="https://www.judgingcard.com/Results/ScoreCard.aspx?CID=9797886" TargetMode="External"/><Relationship Id="rId74" Type="http://schemas.openxmlformats.org/officeDocument/2006/relationships/hyperlink" Target="https://www.judgingcard.com/Results/ScoreCard.aspx?CID=9797814" TargetMode="External"/><Relationship Id="rId79" Type="http://schemas.openxmlformats.org/officeDocument/2006/relationships/hyperlink" Target="https://www.judgingcard.com/Results/ScoreCard.aspx?CID=9797680" TargetMode="External"/><Relationship Id="rId87" Type="http://schemas.openxmlformats.org/officeDocument/2006/relationships/hyperlink" Target="https://www.judgingcard.com/Results/ScoreCard.aspx?CID=9797852" TargetMode="External"/><Relationship Id="rId102" Type="http://schemas.openxmlformats.org/officeDocument/2006/relationships/hyperlink" Target="https://www.judgingcard.com/Results/ScoreCard.aspx?CID=9797889" TargetMode="External"/><Relationship Id="rId5" Type="http://schemas.openxmlformats.org/officeDocument/2006/relationships/hyperlink" Target="https://www.judgingcard.com/Results/ScoreCard.aspx?CID=9798107" TargetMode="External"/><Relationship Id="rId61" Type="http://schemas.openxmlformats.org/officeDocument/2006/relationships/hyperlink" Target="https://www.judgingcard.com/Results/ScoreCard.aspx?CID=9797811" TargetMode="External"/><Relationship Id="rId82" Type="http://schemas.openxmlformats.org/officeDocument/2006/relationships/hyperlink" Target="https://www.judgingcard.com/Results/ScoreCard.aspx?CID=9797908" TargetMode="External"/><Relationship Id="rId90" Type="http://schemas.openxmlformats.org/officeDocument/2006/relationships/hyperlink" Target="https://www.judgingcard.com/Results/ScoreCard.aspx?CID=9797975" TargetMode="External"/><Relationship Id="rId95" Type="http://schemas.openxmlformats.org/officeDocument/2006/relationships/hyperlink" Target="https://www.judgingcard.com/Results/ScoreCard.aspx?CID=9798017" TargetMode="External"/><Relationship Id="rId19" Type="http://schemas.openxmlformats.org/officeDocument/2006/relationships/hyperlink" Target="https://www.judgingcard.com/Results/ScoreCard.aspx?CID=9795691" TargetMode="External"/><Relationship Id="rId14" Type="http://schemas.openxmlformats.org/officeDocument/2006/relationships/hyperlink" Target="https://www.judgingcard.com/Results/ScoreCard.aspx?CID=9795693" TargetMode="External"/><Relationship Id="rId22" Type="http://schemas.openxmlformats.org/officeDocument/2006/relationships/hyperlink" Target="https://www.judgingcard.com/Results/ScoreCard.aspx?CID=9795706" TargetMode="External"/><Relationship Id="rId27" Type="http://schemas.openxmlformats.org/officeDocument/2006/relationships/hyperlink" Target="https://www.judgingcard.com/Results/ScoreCard.aspx?CID=9795568" TargetMode="External"/><Relationship Id="rId30" Type="http://schemas.openxmlformats.org/officeDocument/2006/relationships/hyperlink" Target="https://www.judgingcard.com/Results/ScoreCard.aspx?CID=9795669" TargetMode="External"/><Relationship Id="rId35" Type="http://schemas.openxmlformats.org/officeDocument/2006/relationships/hyperlink" Target="https://www.judgingcard.com/Results/ScoreCard.aspx?CID=9797866" TargetMode="External"/><Relationship Id="rId43" Type="http://schemas.openxmlformats.org/officeDocument/2006/relationships/hyperlink" Target="https://www.judgingcard.com/Results/ScoreCard.aspx?CID=9797987" TargetMode="External"/><Relationship Id="rId48" Type="http://schemas.openxmlformats.org/officeDocument/2006/relationships/hyperlink" Target="https://www.judgingcard.com/Results/ScoreCard.aspx?CID=9798000" TargetMode="External"/><Relationship Id="rId56" Type="http://schemas.openxmlformats.org/officeDocument/2006/relationships/hyperlink" Target="https://www.judgingcard.com/Results/ScoreCard.aspx?CID=9797858" TargetMode="External"/><Relationship Id="rId64" Type="http://schemas.openxmlformats.org/officeDocument/2006/relationships/hyperlink" Target="https://www.judgingcard.com/Results/ScoreCard.aspx?CID=9798097" TargetMode="External"/><Relationship Id="rId69" Type="http://schemas.openxmlformats.org/officeDocument/2006/relationships/hyperlink" Target="https://www.judgingcard.com/Results/ScoreCard.aspx?CID=9797944" TargetMode="External"/><Relationship Id="rId77" Type="http://schemas.openxmlformats.org/officeDocument/2006/relationships/hyperlink" Target="https://www.judgingcard.com/Results/ScoreCard.aspx?CID=9797689" TargetMode="External"/><Relationship Id="rId100" Type="http://schemas.openxmlformats.org/officeDocument/2006/relationships/hyperlink" Target="https://www.judgingcard.com/Results/ScoreCard.aspx?CID=9797963" TargetMode="External"/><Relationship Id="rId105" Type="http://schemas.openxmlformats.org/officeDocument/2006/relationships/hyperlink" Target="https://www.judgingcard.com/Results/ScoreCard.aspx?CID=9797877" TargetMode="External"/><Relationship Id="rId8" Type="http://schemas.openxmlformats.org/officeDocument/2006/relationships/hyperlink" Target="https://www.judgingcard.com/Results/ScoreCard.aspx?CID=9795577" TargetMode="External"/><Relationship Id="rId51" Type="http://schemas.openxmlformats.org/officeDocument/2006/relationships/hyperlink" Target="https://www.judgingcard.com/Results/ScoreCard.aspx?CID=9797661" TargetMode="External"/><Relationship Id="rId72" Type="http://schemas.openxmlformats.org/officeDocument/2006/relationships/hyperlink" Target="https://www.judgingcard.com/Results/ScoreCard.aspx?CID=9797978" TargetMode="External"/><Relationship Id="rId80" Type="http://schemas.openxmlformats.org/officeDocument/2006/relationships/hyperlink" Target="https://www.judgingcard.com/Results/ScoreCard.aspx?CID=9799383" TargetMode="External"/><Relationship Id="rId85" Type="http://schemas.openxmlformats.org/officeDocument/2006/relationships/hyperlink" Target="https://www.judgingcard.com/Results/ScoreCard.aspx?CID=9797779" TargetMode="External"/><Relationship Id="rId93" Type="http://schemas.openxmlformats.org/officeDocument/2006/relationships/hyperlink" Target="https://www.judgingcard.com/Results/ScoreCard.aspx?CID=9797742" TargetMode="External"/><Relationship Id="rId98" Type="http://schemas.openxmlformats.org/officeDocument/2006/relationships/hyperlink" Target="https://www.judgingcard.com/Results/ScoreCard.aspx?CID=9797913" TargetMode="External"/><Relationship Id="rId3" Type="http://schemas.openxmlformats.org/officeDocument/2006/relationships/hyperlink" Target="https://www.judgingcard.com/Results/ScoreCard.aspx?CID=9794667" TargetMode="External"/><Relationship Id="rId12" Type="http://schemas.openxmlformats.org/officeDocument/2006/relationships/hyperlink" Target="https://www.judgingcard.com/Results/ScoreCard.aspx?CID=9795626" TargetMode="External"/><Relationship Id="rId17" Type="http://schemas.openxmlformats.org/officeDocument/2006/relationships/hyperlink" Target="https://www.judgingcard.com/Results/ScoreCard.aspx?CID=9795582" TargetMode="External"/><Relationship Id="rId25" Type="http://schemas.openxmlformats.org/officeDocument/2006/relationships/hyperlink" Target="https://www.judgingcard.com/Results/ScoreCard.aspx?CID=9795580" TargetMode="External"/><Relationship Id="rId33" Type="http://schemas.openxmlformats.org/officeDocument/2006/relationships/hyperlink" Target="https://www.judgingcard.com/Results/ScoreCard.aspx?CID=9797824" TargetMode="External"/><Relationship Id="rId38" Type="http://schemas.openxmlformats.org/officeDocument/2006/relationships/hyperlink" Target="https://www.judgingcard.com/Results/ScoreCard.aspx?CID=9797716" TargetMode="External"/><Relationship Id="rId46" Type="http://schemas.openxmlformats.org/officeDocument/2006/relationships/hyperlink" Target="https://www.judgingcard.com/Results/ScoreCard.aspx?CID=9797941" TargetMode="External"/><Relationship Id="rId59" Type="http://schemas.openxmlformats.org/officeDocument/2006/relationships/hyperlink" Target="https://www.judgingcard.com/Results/ScoreCard.aspx?CID=9798028" TargetMode="External"/><Relationship Id="rId67" Type="http://schemas.openxmlformats.org/officeDocument/2006/relationships/hyperlink" Target="https://www.judgingcard.com/Results/ScoreCard.aspx?CID=9797808" TargetMode="External"/><Relationship Id="rId103" Type="http://schemas.openxmlformats.org/officeDocument/2006/relationships/hyperlink" Target="https://www.judgingcard.com/Results/ScoreCard.aspx?CID=9797830" TargetMode="External"/><Relationship Id="rId20" Type="http://schemas.openxmlformats.org/officeDocument/2006/relationships/hyperlink" Target="https://www.judgingcard.com/Results/ScoreCard.aspx?CID=9795686" TargetMode="External"/><Relationship Id="rId41" Type="http://schemas.openxmlformats.org/officeDocument/2006/relationships/hyperlink" Target="https://www.judgingcard.com/Results/ScoreCard.aspx?CID=9797856" TargetMode="External"/><Relationship Id="rId54" Type="http://schemas.openxmlformats.org/officeDocument/2006/relationships/hyperlink" Target="https://www.judgingcard.com/Results/ScoreCard.aspx?CID=9797846" TargetMode="External"/><Relationship Id="rId62" Type="http://schemas.openxmlformats.org/officeDocument/2006/relationships/hyperlink" Target="https://www.judgingcard.com/Results/ScoreCard.aspx?CID=9797872" TargetMode="External"/><Relationship Id="rId70" Type="http://schemas.openxmlformats.org/officeDocument/2006/relationships/hyperlink" Target="https://www.judgingcard.com/Results/ScoreCard.aspx?CID=9797677" TargetMode="External"/><Relationship Id="rId75" Type="http://schemas.openxmlformats.org/officeDocument/2006/relationships/hyperlink" Target="https://www.judgingcard.com/Results/ScoreCard.aspx?CID=9797995" TargetMode="External"/><Relationship Id="rId83" Type="http://schemas.openxmlformats.org/officeDocument/2006/relationships/hyperlink" Target="https://www.judgingcard.com/Results/ScoreCard.aspx?CID=9797997" TargetMode="External"/><Relationship Id="rId88" Type="http://schemas.openxmlformats.org/officeDocument/2006/relationships/hyperlink" Target="https://www.judgingcard.com/Results/ScoreCard.aspx?CID=9797854" TargetMode="External"/><Relationship Id="rId91" Type="http://schemas.openxmlformats.org/officeDocument/2006/relationships/hyperlink" Target="https://www.judgingcard.com/Results/ScoreCard.aspx?CID=9797744" TargetMode="External"/><Relationship Id="rId96" Type="http://schemas.openxmlformats.org/officeDocument/2006/relationships/hyperlink" Target="https://www.judgingcard.com/Results/ScoreCard.aspx?CID=9798016" TargetMode="External"/><Relationship Id="rId1" Type="http://schemas.openxmlformats.org/officeDocument/2006/relationships/hyperlink" Target="https://www.judgingcard.com/Results/ScoreCard.aspx?CID=9794508" TargetMode="External"/><Relationship Id="rId6" Type="http://schemas.openxmlformats.org/officeDocument/2006/relationships/hyperlink" Target="https://www.judgingcard.com/Results/ScoreCard.aspx?CID=9795685" TargetMode="External"/><Relationship Id="rId15" Type="http://schemas.openxmlformats.org/officeDocument/2006/relationships/hyperlink" Target="https://www.judgingcard.com/Results/ScoreCard.aspx?CID=9795566" TargetMode="External"/><Relationship Id="rId23" Type="http://schemas.openxmlformats.org/officeDocument/2006/relationships/hyperlink" Target="https://www.judgingcard.com/Results/ScoreCard.aspx?CID=9795573" TargetMode="External"/><Relationship Id="rId28" Type="http://schemas.openxmlformats.org/officeDocument/2006/relationships/hyperlink" Target="https://www.judgingcard.com/Results/ScoreCard.aspx?CID=9795681" TargetMode="External"/><Relationship Id="rId36" Type="http://schemas.openxmlformats.org/officeDocument/2006/relationships/hyperlink" Target="https://www.judgingcard.com/Results/ScoreCard.aspx?CID=9797720" TargetMode="External"/><Relationship Id="rId49" Type="http://schemas.openxmlformats.org/officeDocument/2006/relationships/hyperlink" Target="https://www.judgingcard.com/Results/ScoreCard.aspx?CID=9797993" TargetMode="External"/><Relationship Id="rId57" Type="http://schemas.openxmlformats.org/officeDocument/2006/relationships/hyperlink" Target="https://www.judgingcard.com/Results/ScoreCard.aspx?CID=9797910" TargetMode="External"/><Relationship Id="rId106" Type="http://schemas.openxmlformats.org/officeDocument/2006/relationships/printerSettings" Target="../printerSettings/printerSettings3.bin"/><Relationship Id="rId10" Type="http://schemas.openxmlformats.org/officeDocument/2006/relationships/hyperlink" Target="https://www.judgingcard.com/Results/ScoreCard.aspx?CID=9795704" TargetMode="External"/><Relationship Id="rId31" Type="http://schemas.openxmlformats.org/officeDocument/2006/relationships/hyperlink" Target="https://www.judgingcard.com/Results/ScoreCard.aspx?CID=9797981" TargetMode="External"/><Relationship Id="rId44" Type="http://schemas.openxmlformats.org/officeDocument/2006/relationships/hyperlink" Target="https://www.judgingcard.com/Results/ScoreCard.aspx?CID=9797834" TargetMode="External"/><Relationship Id="rId52" Type="http://schemas.openxmlformats.org/officeDocument/2006/relationships/hyperlink" Target="https://www.judgingcard.com/Results/ScoreCard.aspx?CID=9797826" TargetMode="External"/><Relationship Id="rId60" Type="http://schemas.openxmlformats.org/officeDocument/2006/relationships/hyperlink" Target="https://www.judgingcard.com/Results/ScoreCard.aspx?CID=9797807" TargetMode="External"/><Relationship Id="rId65" Type="http://schemas.openxmlformats.org/officeDocument/2006/relationships/hyperlink" Target="https://www.judgingcard.com/Results/ScoreCard.aspx?CID=9797849" TargetMode="External"/><Relationship Id="rId73" Type="http://schemas.openxmlformats.org/officeDocument/2006/relationships/hyperlink" Target="https://www.judgingcard.com/Results/ScoreCard.aspx?CID=9797801" TargetMode="External"/><Relationship Id="rId78" Type="http://schemas.openxmlformats.org/officeDocument/2006/relationships/hyperlink" Target="https://www.judgingcard.com/Results/ScoreCard.aspx?CID=9797765" TargetMode="External"/><Relationship Id="rId81" Type="http://schemas.openxmlformats.org/officeDocument/2006/relationships/hyperlink" Target="https://www.judgingcard.com/Results/ScoreCard.aspx?CID=9797860" TargetMode="External"/><Relationship Id="rId86" Type="http://schemas.openxmlformats.org/officeDocument/2006/relationships/hyperlink" Target="https://www.judgingcard.com/Results/ScoreCard.aspx?CID=9797803" TargetMode="External"/><Relationship Id="rId94" Type="http://schemas.openxmlformats.org/officeDocument/2006/relationships/hyperlink" Target="https://www.judgingcard.com/Results/ScoreCard.aspx?CID=9797864" TargetMode="External"/><Relationship Id="rId99" Type="http://schemas.openxmlformats.org/officeDocument/2006/relationships/hyperlink" Target="https://www.judgingcard.com/Results/ScoreCard.aspx?CID=9797926" TargetMode="External"/><Relationship Id="rId101" Type="http://schemas.openxmlformats.org/officeDocument/2006/relationships/hyperlink" Target="https://www.judgingcard.com/Results/ScoreCard.aspx?CID=9797960" TargetMode="External"/><Relationship Id="rId4" Type="http://schemas.openxmlformats.org/officeDocument/2006/relationships/hyperlink" Target="https://www.judgingcard.com/Results/ScoreCard.aspx?CID=9794757" TargetMode="External"/><Relationship Id="rId9" Type="http://schemas.openxmlformats.org/officeDocument/2006/relationships/hyperlink" Target="https://www.judgingcard.com/Results/ScoreCard.aspx?CID=9795575" TargetMode="External"/><Relationship Id="rId13" Type="http://schemas.openxmlformats.org/officeDocument/2006/relationships/hyperlink" Target="https://www.judgingcard.com/Results/ScoreCard.aspx?CID=9795625" TargetMode="External"/><Relationship Id="rId18" Type="http://schemas.openxmlformats.org/officeDocument/2006/relationships/hyperlink" Target="https://www.judgingcard.com/Results/ScoreCard.aspx?CID=9795584" TargetMode="External"/><Relationship Id="rId39" Type="http://schemas.openxmlformats.org/officeDocument/2006/relationships/hyperlink" Target="https://www.judgingcard.com/Results/ScoreCard.aspx?CID=9798054" TargetMode="External"/><Relationship Id="rId34" Type="http://schemas.openxmlformats.org/officeDocument/2006/relationships/hyperlink" Target="https://www.judgingcard.com/Results/ScoreCard.aspx?CID=9797837" TargetMode="External"/><Relationship Id="rId50" Type="http://schemas.openxmlformats.org/officeDocument/2006/relationships/hyperlink" Target="https://www.judgingcard.com/Results/ScoreCard.aspx?CID=9797904" TargetMode="External"/><Relationship Id="rId55" Type="http://schemas.openxmlformats.org/officeDocument/2006/relationships/hyperlink" Target="https://www.judgingcard.com/Results/ScoreCard.aspx?CID=9797831" TargetMode="External"/><Relationship Id="rId76" Type="http://schemas.openxmlformats.org/officeDocument/2006/relationships/hyperlink" Target="https://www.judgingcard.com/Results/ScoreCard.aspx?CID=9798095" TargetMode="External"/><Relationship Id="rId97" Type="http://schemas.openxmlformats.org/officeDocument/2006/relationships/hyperlink" Target="https://www.judgingcard.com/Results/ScoreCard.aspx?CID=9798090" TargetMode="External"/><Relationship Id="rId104" Type="http://schemas.openxmlformats.org/officeDocument/2006/relationships/hyperlink" Target="https://www.judgingcard.com/Results/ScoreCard.aspx?CID=9797832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807706" TargetMode="External"/><Relationship Id="rId117" Type="http://schemas.openxmlformats.org/officeDocument/2006/relationships/hyperlink" Target="https://www.judgingcard.com/Results/ScoreCard.aspx?CID=9807828" TargetMode="External"/><Relationship Id="rId21" Type="http://schemas.openxmlformats.org/officeDocument/2006/relationships/hyperlink" Target="https://www.judgingcard.com/Results/ScoreCard.aspx?CID=9807306" TargetMode="External"/><Relationship Id="rId42" Type="http://schemas.openxmlformats.org/officeDocument/2006/relationships/hyperlink" Target="https://www.judgingcard.com/Results/ScoreCard.aspx?CID=9807850" TargetMode="External"/><Relationship Id="rId47" Type="http://schemas.openxmlformats.org/officeDocument/2006/relationships/hyperlink" Target="https://www.judgingcard.com/Results/ScoreCard.aspx?CID=9807918" TargetMode="External"/><Relationship Id="rId63" Type="http://schemas.openxmlformats.org/officeDocument/2006/relationships/hyperlink" Target="https://www.judgingcard.com/Results/ScoreCard.aspx?CID=9807879" TargetMode="External"/><Relationship Id="rId68" Type="http://schemas.openxmlformats.org/officeDocument/2006/relationships/hyperlink" Target="https://www.judgingcard.com/Results/ScoreCard.aspx?CID=9807898" TargetMode="External"/><Relationship Id="rId84" Type="http://schemas.openxmlformats.org/officeDocument/2006/relationships/hyperlink" Target="https://www.judgingcard.com/Results/ScoreCard.aspx?CID=9807856" TargetMode="External"/><Relationship Id="rId89" Type="http://schemas.openxmlformats.org/officeDocument/2006/relationships/hyperlink" Target="https://www.judgingcard.com/Results/ScoreCard.aspx?CID=9807843" TargetMode="External"/><Relationship Id="rId112" Type="http://schemas.openxmlformats.org/officeDocument/2006/relationships/hyperlink" Target="https://www.judgingcard.com/Results/ScoreCard.aspx?CID=9807866" TargetMode="External"/><Relationship Id="rId16" Type="http://schemas.openxmlformats.org/officeDocument/2006/relationships/hyperlink" Target="https://www.judgingcard.com/Results/ScoreCard.aspx?CID=9807273" TargetMode="External"/><Relationship Id="rId107" Type="http://schemas.openxmlformats.org/officeDocument/2006/relationships/hyperlink" Target="https://www.judgingcard.com/Results/ScoreCard.aspx?CID=9807825" TargetMode="External"/><Relationship Id="rId11" Type="http://schemas.openxmlformats.org/officeDocument/2006/relationships/hyperlink" Target="https://www.judgingcard.com/Results/ScoreCard.aspx?CID=9807307" TargetMode="External"/><Relationship Id="rId32" Type="http://schemas.openxmlformats.org/officeDocument/2006/relationships/hyperlink" Target="https://www.judgingcard.com/Results/ScoreCard.aspx?CID=9807955" TargetMode="External"/><Relationship Id="rId37" Type="http://schemas.openxmlformats.org/officeDocument/2006/relationships/hyperlink" Target="https://www.judgingcard.com/Results/ScoreCard.aspx?CID=9807821" TargetMode="External"/><Relationship Id="rId53" Type="http://schemas.openxmlformats.org/officeDocument/2006/relationships/hyperlink" Target="https://www.judgingcard.com/Results/ScoreCard.aspx?CID=9807934" TargetMode="External"/><Relationship Id="rId58" Type="http://schemas.openxmlformats.org/officeDocument/2006/relationships/hyperlink" Target="https://www.judgingcard.com/Results/ScoreCard.aspx?CID=9807892" TargetMode="External"/><Relationship Id="rId74" Type="http://schemas.openxmlformats.org/officeDocument/2006/relationships/hyperlink" Target="https://www.judgingcard.com/Results/ScoreCard.aspx?CID=9807832" TargetMode="External"/><Relationship Id="rId79" Type="http://schemas.openxmlformats.org/officeDocument/2006/relationships/hyperlink" Target="https://www.judgingcard.com/Results/ScoreCard.aspx?CID=9807949" TargetMode="External"/><Relationship Id="rId102" Type="http://schemas.openxmlformats.org/officeDocument/2006/relationships/hyperlink" Target="https://www.judgingcard.com/Results/ScoreCard.aspx?CID=9807924" TargetMode="External"/><Relationship Id="rId123" Type="http://schemas.openxmlformats.org/officeDocument/2006/relationships/hyperlink" Target="https://www.judgingcard.com/Results/ScoreCard.aspx?CID=9807910" TargetMode="External"/><Relationship Id="rId128" Type="http://schemas.openxmlformats.org/officeDocument/2006/relationships/hyperlink" Target="https://www.judgingcard.com/Results/ScoreCard.aspx?CID=9807940" TargetMode="External"/><Relationship Id="rId5" Type="http://schemas.openxmlformats.org/officeDocument/2006/relationships/hyperlink" Target="https://www.judgingcard.com/Results/ScoreCard.aspx?CID=9807219" TargetMode="External"/><Relationship Id="rId90" Type="http://schemas.openxmlformats.org/officeDocument/2006/relationships/hyperlink" Target="https://www.judgingcard.com/Results/ScoreCard.aspx?CID=9807848" TargetMode="External"/><Relationship Id="rId95" Type="http://schemas.openxmlformats.org/officeDocument/2006/relationships/hyperlink" Target="https://www.judgingcard.com/Results/ScoreCard.aspx?CID=9807935" TargetMode="External"/><Relationship Id="rId19" Type="http://schemas.openxmlformats.org/officeDocument/2006/relationships/hyperlink" Target="https://www.judgingcard.com/Results/ScoreCard.aspx?CID=9807300" TargetMode="External"/><Relationship Id="rId14" Type="http://schemas.openxmlformats.org/officeDocument/2006/relationships/hyperlink" Target="https://www.judgingcard.com/Results/ScoreCard.aspx?CID=9807278" TargetMode="External"/><Relationship Id="rId22" Type="http://schemas.openxmlformats.org/officeDocument/2006/relationships/hyperlink" Target="https://www.judgingcard.com/Results/ScoreCard.aspx?CID=9807279" TargetMode="External"/><Relationship Id="rId27" Type="http://schemas.openxmlformats.org/officeDocument/2006/relationships/hyperlink" Target="https://www.judgingcard.com/Results/ScoreCard.aspx?CID=9807281" TargetMode="External"/><Relationship Id="rId30" Type="http://schemas.openxmlformats.org/officeDocument/2006/relationships/hyperlink" Target="https://www.judgingcard.com/Results/ScoreCard.aspx?CID=9807283" TargetMode="External"/><Relationship Id="rId35" Type="http://schemas.openxmlformats.org/officeDocument/2006/relationships/hyperlink" Target="https://www.judgingcard.com/Results/ScoreCard.aspx?CID=9807862" TargetMode="External"/><Relationship Id="rId43" Type="http://schemas.openxmlformats.org/officeDocument/2006/relationships/hyperlink" Target="https://www.judgingcard.com/Results/ScoreCard.aspx?CID=9807909" TargetMode="External"/><Relationship Id="rId48" Type="http://schemas.openxmlformats.org/officeDocument/2006/relationships/hyperlink" Target="https://www.judgingcard.com/Results/ScoreCard.aspx?CID=9807842" TargetMode="External"/><Relationship Id="rId56" Type="http://schemas.openxmlformats.org/officeDocument/2006/relationships/hyperlink" Target="https://www.judgingcard.com/Results/ScoreCard.aspx?CID=9807840" TargetMode="External"/><Relationship Id="rId64" Type="http://schemas.openxmlformats.org/officeDocument/2006/relationships/hyperlink" Target="https://www.judgingcard.com/Results/ScoreCard.aspx?CID=9807854" TargetMode="External"/><Relationship Id="rId69" Type="http://schemas.openxmlformats.org/officeDocument/2006/relationships/hyperlink" Target="https://www.judgingcard.com/Results/ScoreCard.aspx?CID=9807829" TargetMode="External"/><Relationship Id="rId77" Type="http://schemas.openxmlformats.org/officeDocument/2006/relationships/hyperlink" Target="https://www.judgingcard.com/Results/ScoreCard.aspx?CID=9807905" TargetMode="External"/><Relationship Id="rId100" Type="http://schemas.openxmlformats.org/officeDocument/2006/relationships/hyperlink" Target="https://www.judgingcard.com/Results/ScoreCard.aspx?CID=9807845" TargetMode="External"/><Relationship Id="rId105" Type="http://schemas.openxmlformats.org/officeDocument/2006/relationships/hyperlink" Target="https://www.judgingcard.com/Results/ScoreCard.aspx?CID=9807929" TargetMode="External"/><Relationship Id="rId113" Type="http://schemas.openxmlformats.org/officeDocument/2006/relationships/hyperlink" Target="https://www.judgingcard.com/Results/ScoreCard.aspx?CID=9807857" TargetMode="External"/><Relationship Id="rId118" Type="http://schemas.openxmlformats.org/officeDocument/2006/relationships/hyperlink" Target="https://www.judgingcard.com/Results/ScoreCard.aspx?CID=9807907" TargetMode="External"/><Relationship Id="rId126" Type="http://schemas.openxmlformats.org/officeDocument/2006/relationships/hyperlink" Target="https://www.judgingcard.com/Results/ScoreCard.aspx?CID=9807844" TargetMode="External"/><Relationship Id="rId8" Type="http://schemas.openxmlformats.org/officeDocument/2006/relationships/hyperlink" Target="https://www.judgingcard.com/Results/ScoreCard.aspx?CID=9807298" TargetMode="External"/><Relationship Id="rId51" Type="http://schemas.openxmlformats.org/officeDocument/2006/relationships/hyperlink" Target="https://www.judgingcard.com/Results/ScoreCard.aspx?CID=9807896" TargetMode="External"/><Relationship Id="rId72" Type="http://schemas.openxmlformats.org/officeDocument/2006/relationships/hyperlink" Target="https://www.judgingcard.com/Results/ScoreCard.aspx?CID=9807931" TargetMode="External"/><Relationship Id="rId80" Type="http://schemas.openxmlformats.org/officeDocument/2006/relationships/hyperlink" Target="https://www.judgingcard.com/Results/ScoreCard.aspx?CID=9807961" TargetMode="External"/><Relationship Id="rId85" Type="http://schemas.openxmlformats.org/officeDocument/2006/relationships/hyperlink" Target="https://www.judgingcard.com/Results/ScoreCard.aspx?CID=9807849" TargetMode="External"/><Relationship Id="rId93" Type="http://schemas.openxmlformats.org/officeDocument/2006/relationships/hyperlink" Target="https://www.judgingcard.com/Results/ScoreCard.aspx?CID=9807820" TargetMode="External"/><Relationship Id="rId98" Type="http://schemas.openxmlformats.org/officeDocument/2006/relationships/hyperlink" Target="https://www.judgingcard.com/Results/ScoreCard.aspx?CID=9807823" TargetMode="External"/><Relationship Id="rId121" Type="http://schemas.openxmlformats.org/officeDocument/2006/relationships/hyperlink" Target="https://www.judgingcard.com/Results/ScoreCard.aspx?CID=9807877" TargetMode="External"/><Relationship Id="rId3" Type="http://schemas.openxmlformats.org/officeDocument/2006/relationships/hyperlink" Target="https://www.judgingcard.com/Results/ScoreCard.aspx?CID=9807215" TargetMode="External"/><Relationship Id="rId12" Type="http://schemas.openxmlformats.org/officeDocument/2006/relationships/hyperlink" Target="https://www.judgingcard.com/Results/ScoreCard.aspx?CID=9807318" TargetMode="External"/><Relationship Id="rId17" Type="http://schemas.openxmlformats.org/officeDocument/2006/relationships/hyperlink" Target="https://www.judgingcard.com/Results/ScoreCard.aspx?CID=9807276" TargetMode="External"/><Relationship Id="rId25" Type="http://schemas.openxmlformats.org/officeDocument/2006/relationships/hyperlink" Target="https://www.judgingcard.com/Results/ScoreCard.aspx?CID=9807274" TargetMode="External"/><Relationship Id="rId33" Type="http://schemas.openxmlformats.org/officeDocument/2006/relationships/hyperlink" Target="https://www.judgingcard.com/Results/ScoreCard.aspx?CID=9807937" TargetMode="External"/><Relationship Id="rId38" Type="http://schemas.openxmlformats.org/officeDocument/2006/relationships/hyperlink" Target="https://www.judgingcard.com/Results/ScoreCard.aspx?CID=9807912" TargetMode="External"/><Relationship Id="rId46" Type="http://schemas.openxmlformats.org/officeDocument/2006/relationships/hyperlink" Target="https://www.judgingcard.com/Results/ScoreCard.aspx?CID=9807869" TargetMode="External"/><Relationship Id="rId59" Type="http://schemas.openxmlformats.org/officeDocument/2006/relationships/hyperlink" Target="https://www.judgingcard.com/Results/ScoreCard.aspx?CID=9807951" TargetMode="External"/><Relationship Id="rId67" Type="http://schemas.openxmlformats.org/officeDocument/2006/relationships/hyperlink" Target="https://www.judgingcard.com/Results/ScoreCard.aspx?CID=9807860" TargetMode="External"/><Relationship Id="rId103" Type="http://schemas.openxmlformats.org/officeDocument/2006/relationships/hyperlink" Target="https://www.judgingcard.com/Results/ScoreCard.aspx?CID=9807900" TargetMode="External"/><Relationship Id="rId108" Type="http://schemas.openxmlformats.org/officeDocument/2006/relationships/hyperlink" Target="https://www.judgingcard.com/Results/ScoreCard.aspx?CID=9807964" TargetMode="External"/><Relationship Id="rId116" Type="http://schemas.openxmlformats.org/officeDocument/2006/relationships/hyperlink" Target="https://www.judgingcard.com/Results/ScoreCard.aspx?CID=9807903" TargetMode="External"/><Relationship Id="rId124" Type="http://schemas.openxmlformats.org/officeDocument/2006/relationships/hyperlink" Target="https://www.judgingcard.com/Results/ScoreCard.aspx?CID=9807902" TargetMode="External"/><Relationship Id="rId129" Type="http://schemas.openxmlformats.org/officeDocument/2006/relationships/hyperlink" Target="https://www.judgingcard.com/Results/ScoreCard.aspx?CID=9807959" TargetMode="External"/><Relationship Id="rId20" Type="http://schemas.openxmlformats.org/officeDocument/2006/relationships/hyperlink" Target="https://www.judgingcard.com/Results/ScoreCard.aspx?CID=9807303" TargetMode="External"/><Relationship Id="rId41" Type="http://schemas.openxmlformats.org/officeDocument/2006/relationships/hyperlink" Target="https://www.judgingcard.com/Results/ScoreCard.aspx?CID=9807837" TargetMode="External"/><Relationship Id="rId54" Type="http://schemas.openxmlformats.org/officeDocument/2006/relationships/hyperlink" Target="https://www.judgingcard.com/Results/ScoreCard.aspx?CID=9807865" TargetMode="External"/><Relationship Id="rId62" Type="http://schemas.openxmlformats.org/officeDocument/2006/relationships/hyperlink" Target="https://www.judgingcard.com/Results/ScoreCard.aspx?CID=9807847" TargetMode="External"/><Relationship Id="rId70" Type="http://schemas.openxmlformats.org/officeDocument/2006/relationships/hyperlink" Target="https://www.judgingcard.com/Results/ScoreCard.aspx?CID=9807941" TargetMode="External"/><Relationship Id="rId75" Type="http://schemas.openxmlformats.org/officeDocument/2006/relationships/hyperlink" Target="https://www.judgingcard.com/Results/ScoreCard.aspx?CID=9807950" TargetMode="External"/><Relationship Id="rId83" Type="http://schemas.openxmlformats.org/officeDocument/2006/relationships/hyperlink" Target="https://www.judgingcard.com/Results/ScoreCard.aspx?CID=9807841" TargetMode="External"/><Relationship Id="rId88" Type="http://schemas.openxmlformats.org/officeDocument/2006/relationships/hyperlink" Target="https://www.judgingcard.com/Results/ScoreCard.aspx?CID=9807822" TargetMode="External"/><Relationship Id="rId91" Type="http://schemas.openxmlformats.org/officeDocument/2006/relationships/hyperlink" Target="https://www.judgingcard.com/Results/ScoreCard.aspx?CID=9807819" TargetMode="External"/><Relationship Id="rId96" Type="http://schemas.openxmlformats.org/officeDocument/2006/relationships/hyperlink" Target="https://www.judgingcard.com/Results/ScoreCard.aspx?CID=9807966" TargetMode="External"/><Relationship Id="rId111" Type="http://schemas.openxmlformats.org/officeDocument/2006/relationships/hyperlink" Target="https://www.judgingcard.com/Results/ScoreCard.aspx?CID=9807908" TargetMode="External"/><Relationship Id="rId1" Type="http://schemas.openxmlformats.org/officeDocument/2006/relationships/hyperlink" Target="https://www.judgingcard.com/Results/ScoreCard.aspx?CID=9807217" TargetMode="External"/><Relationship Id="rId6" Type="http://schemas.openxmlformats.org/officeDocument/2006/relationships/hyperlink" Target="https://www.judgingcard.com/Results/ScoreCard.aspx?CID=9807218" TargetMode="External"/><Relationship Id="rId15" Type="http://schemas.openxmlformats.org/officeDocument/2006/relationships/hyperlink" Target="https://www.judgingcard.com/Results/ScoreCard.aspx?CID=9807275" TargetMode="External"/><Relationship Id="rId23" Type="http://schemas.openxmlformats.org/officeDocument/2006/relationships/hyperlink" Target="https://www.judgingcard.com/Results/ScoreCard.aspx?CID=9807299" TargetMode="External"/><Relationship Id="rId28" Type="http://schemas.openxmlformats.org/officeDocument/2006/relationships/hyperlink" Target="https://www.judgingcard.com/Results/ScoreCard.aspx?CID=9807319" TargetMode="External"/><Relationship Id="rId36" Type="http://schemas.openxmlformats.org/officeDocument/2006/relationships/hyperlink" Target="https://www.judgingcard.com/Results/ScoreCard.aspx?CID=9807932" TargetMode="External"/><Relationship Id="rId49" Type="http://schemas.openxmlformats.org/officeDocument/2006/relationships/hyperlink" Target="https://www.judgingcard.com/Results/ScoreCard.aspx?CID=9807827" TargetMode="External"/><Relationship Id="rId57" Type="http://schemas.openxmlformats.org/officeDocument/2006/relationships/hyperlink" Target="https://www.judgingcard.com/Results/ScoreCard.aspx?CID=9807938" TargetMode="External"/><Relationship Id="rId106" Type="http://schemas.openxmlformats.org/officeDocument/2006/relationships/hyperlink" Target="https://www.judgingcard.com/Results/ScoreCard.aspx?CID=9807914" TargetMode="External"/><Relationship Id="rId114" Type="http://schemas.openxmlformats.org/officeDocument/2006/relationships/hyperlink" Target="https://www.judgingcard.com/Results/ScoreCard.aspx?CID=9807945" TargetMode="External"/><Relationship Id="rId119" Type="http://schemas.openxmlformats.org/officeDocument/2006/relationships/hyperlink" Target="https://www.judgingcard.com/Results/ScoreCard.aspx?CID=9807948" TargetMode="External"/><Relationship Id="rId127" Type="http://schemas.openxmlformats.org/officeDocument/2006/relationships/hyperlink" Target="https://www.judgingcard.com/Results/ScoreCard.aspx?CID=9807833" TargetMode="External"/><Relationship Id="rId10" Type="http://schemas.openxmlformats.org/officeDocument/2006/relationships/hyperlink" Target="https://www.judgingcard.com/Results/ScoreCard.aspx?CID=9807308" TargetMode="External"/><Relationship Id="rId31" Type="http://schemas.openxmlformats.org/officeDocument/2006/relationships/hyperlink" Target="https://www.judgingcard.com/Results/ScoreCard.aspx?CID=9807304" TargetMode="External"/><Relationship Id="rId44" Type="http://schemas.openxmlformats.org/officeDocument/2006/relationships/hyperlink" Target="https://www.judgingcard.com/Results/ScoreCard.aspx?CID=9807853" TargetMode="External"/><Relationship Id="rId52" Type="http://schemas.openxmlformats.org/officeDocument/2006/relationships/hyperlink" Target="https://www.judgingcard.com/Results/ScoreCard.aspx?CID=9807883" TargetMode="External"/><Relationship Id="rId60" Type="http://schemas.openxmlformats.org/officeDocument/2006/relationships/hyperlink" Target="https://www.judgingcard.com/Results/ScoreCard.aspx?CID=9807970" TargetMode="External"/><Relationship Id="rId65" Type="http://schemas.openxmlformats.org/officeDocument/2006/relationships/hyperlink" Target="https://www.judgingcard.com/Results/ScoreCard.aspx?CID=9807946" TargetMode="External"/><Relationship Id="rId73" Type="http://schemas.openxmlformats.org/officeDocument/2006/relationships/hyperlink" Target="https://www.judgingcard.com/Results/ScoreCard.aspx?CID=9807944" TargetMode="External"/><Relationship Id="rId78" Type="http://schemas.openxmlformats.org/officeDocument/2006/relationships/hyperlink" Target="https://www.judgingcard.com/Results/ScoreCard.aspx?CID=9807864" TargetMode="External"/><Relationship Id="rId81" Type="http://schemas.openxmlformats.org/officeDocument/2006/relationships/hyperlink" Target="https://www.judgingcard.com/Results/ScoreCard.aspx?CID=9807890" TargetMode="External"/><Relationship Id="rId86" Type="http://schemas.openxmlformats.org/officeDocument/2006/relationships/hyperlink" Target="https://www.judgingcard.com/Results/ScoreCard.aspx?CID=9807830" TargetMode="External"/><Relationship Id="rId94" Type="http://schemas.openxmlformats.org/officeDocument/2006/relationships/hyperlink" Target="https://www.judgingcard.com/Results/ScoreCard.aspx?CID=9807836" TargetMode="External"/><Relationship Id="rId99" Type="http://schemas.openxmlformats.org/officeDocument/2006/relationships/hyperlink" Target="https://www.judgingcard.com/Results/ScoreCard.aspx?CID=9807957" TargetMode="External"/><Relationship Id="rId101" Type="http://schemas.openxmlformats.org/officeDocument/2006/relationships/hyperlink" Target="https://www.judgingcard.com/Results/ScoreCard.aspx?CID=9807919" TargetMode="External"/><Relationship Id="rId122" Type="http://schemas.openxmlformats.org/officeDocument/2006/relationships/hyperlink" Target="https://www.judgingcard.com/Results/ScoreCard.aspx?CID=9807861" TargetMode="External"/><Relationship Id="rId130" Type="http://schemas.openxmlformats.org/officeDocument/2006/relationships/hyperlink" Target="https://www.judgingcard.com/Results/ScoreCard.aspx?CID=9807824" TargetMode="External"/><Relationship Id="rId4" Type="http://schemas.openxmlformats.org/officeDocument/2006/relationships/hyperlink" Target="https://www.judgingcard.com/Results/ScoreCard.aspx?CID=9807216" TargetMode="External"/><Relationship Id="rId9" Type="http://schemas.openxmlformats.org/officeDocument/2006/relationships/hyperlink" Target="https://www.judgingcard.com/Results/ScoreCard.aspx?CID=9807277" TargetMode="External"/><Relationship Id="rId13" Type="http://schemas.openxmlformats.org/officeDocument/2006/relationships/hyperlink" Target="https://www.judgingcard.com/Results/ScoreCard.aspx?CID=9807280" TargetMode="External"/><Relationship Id="rId18" Type="http://schemas.openxmlformats.org/officeDocument/2006/relationships/hyperlink" Target="https://www.judgingcard.com/Results/ScoreCard.aspx?CID=9807717" TargetMode="External"/><Relationship Id="rId39" Type="http://schemas.openxmlformats.org/officeDocument/2006/relationships/hyperlink" Target="https://www.judgingcard.com/Results/ScoreCard.aspx?CID=9807867" TargetMode="External"/><Relationship Id="rId109" Type="http://schemas.openxmlformats.org/officeDocument/2006/relationships/hyperlink" Target="https://www.judgingcard.com/Results/ScoreCard.aspx?CID=9807925" TargetMode="External"/><Relationship Id="rId34" Type="http://schemas.openxmlformats.org/officeDocument/2006/relationships/hyperlink" Target="https://www.judgingcard.com/Results/ScoreCard.aspx?CID=9807835" TargetMode="External"/><Relationship Id="rId50" Type="http://schemas.openxmlformats.org/officeDocument/2006/relationships/hyperlink" Target="https://www.judgingcard.com/Results/ScoreCard.aspx?CID=9807936" TargetMode="External"/><Relationship Id="rId55" Type="http://schemas.openxmlformats.org/officeDocument/2006/relationships/hyperlink" Target="https://www.judgingcard.com/Results/ScoreCard.aspx?CID=9807831" TargetMode="External"/><Relationship Id="rId76" Type="http://schemas.openxmlformats.org/officeDocument/2006/relationships/hyperlink" Target="https://www.judgingcard.com/Results/ScoreCard.aspx?CID=9807930" TargetMode="External"/><Relationship Id="rId97" Type="http://schemas.openxmlformats.org/officeDocument/2006/relationships/hyperlink" Target="https://www.judgingcard.com/Results/ScoreCard.aspx?CID=9807868" TargetMode="External"/><Relationship Id="rId104" Type="http://schemas.openxmlformats.org/officeDocument/2006/relationships/hyperlink" Target="https://www.judgingcard.com/Results/ScoreCard.aspx?CID=9807855" TargetMode="External"/><Relationship Id="rId120" Type="http://schemas.openxmlformats.org/officeDocument/2006/relationships/hyperlink" Target="https://www.judgingcard.com/Results/ScoreCard.aspx?CID=9807851" TargetMode="External"/><Relationship Id="rId125" Type="http://schemas.openxmlformats.org/officeDocument/2006/relationships/hyperlink" Target="https://www.judgingcard.com/Results/ScoreCard.aspx?CID=9807972" TargetMode="External"/><Relationship Id="rId7" Type="http://schemas.openxmlformats.org/officeDocument/2006/relationships/hyperlink" Target="https://www.judgingcard.com/Results/ScoreCard.aspx?CID=9807213" TargetMode="External"/><Relationship Id="rId71" Type="http://schemas.openxmlformats.org/officeDocument/2006/relationships/hyperlink" Target="https://www.judgingcard.com/Results/ScoreCard.aspx?CID=9807947" TargetMode="External"/><Relationship Id="rId92" Type="http://schemas.openxmlformats.org/officeDocument/2006/relationships/hyperlink" Target="https://www.judgingcard.com/Results/ScoreCard.aspx?CID=9807968" TargetMode="External"/><Relationship Id="rId2" Type="http://schemas.openxmlformats.org/officeDocument/2006/relationships/hyperlink" Target="https://www.judgingcard.com/Results/ScoreCard.aspx?CID=9807214" TargetMode="External"/><Relationship Id="rId29" Type="http://schemas.openxmlformats.org/officeDocument/2006/relationships/hyperlink" Target="https://www.judgingcard.com/Results/ScoreCard.aspx?CID=9807305" TargetMode="External"/><Relationship Id="rId24" Type="http://schemas.openxmlformats.org/officeDocument/2006/relationships/hyperlink" Target="https://www.judgingcard.com/Results/ScoreCard.aspx?CID=9807301" TargetMode="External"/><Relationship Id="rId40" Type="http://schemas.openxmlformats.org/officeDocument/2006/relationships/hyperlink" Target="https://www.judgingcard.com/Results/ScoreCard.aspx?CID=9807852" TargetMode="External"/><Relationship Id="rId45" Type="http://schemas.openxmlformats.org/officeDocument/2006/relationships/hyperlink" Target="https://www.judgingcard.com/Results/ScoreCard.aspx?CID=9807826" TargetMode="External"/><Relationship Id="rId66" Type="http://schemas.openxmlformats.org/officeDocument/2006/relationships/hyperlink" Target="https://www.judgingcard.com/Results/ScoreCard.aspx?CID=9807881" TargetMode="External"/><Relationship Id="rId87" Type="http://schemas.openxmlformats.org/officeDocument/2006/relationships/hyperlink" Target="https://www.judgingcard.com/Results/ScoreCard.aspx?CID=9807834" TargetMode="External"/><Relationship Id="rId110" Type="http://schemas.openxmlformats.org/officeDocument/2006/relationships/hyperlink" Target="https://www.judgingcard.com/Results/ScoreCard.aspx?CID=9807926" TargetMode="External"/><Relationship Id="rId115" Type="http://schemas.openxmlformats.org/officeDocument/2006/relationships/hyperlink" Target="https://www.judgingcard.com/Results/ScoreCard.aspx?CID=9807933" TargetMode="External"/><Relationship Id="rId131" Type="http://schemas.openxmlformats.org/officeDocument/2006/relationships/hyperlink" Target="https://www.judgingcard.com/Results/ScoreCard.aspx?CID=9807846" TargetMode="External"/><Relationship Id="rId61" Type="http://schemas.openxmlformats.org/officeDocument/2006/relationships/hyperlink" Target="https://www.judgingcard.com/Results/ScoreCard.aspx?CID=9807858" TargetMode="External"/><Relationship Id="rId82" Type="http://schemas.openxmlformats.org/officeDocument/2006/relationships/hyperlink" Target="https://www.judgingcard.com/Results/ScoreCard.aspx?CID=98079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31771" TargetMode="External"/><Relationship Id="rId13" Type="http://schemas.openxmlformats.org/officeDocument/2006/relationships/hyperlink" Target="https://www.judgingcard.com/Results/ScoreCard.aspx?CID=10031783" TargetMode="External"/><Relationship Id="rId18" Type="http://schemas.openxmlformats.org/officeDocument/2006/relationships/hyperlink" Target="https://www.judgingcard.com/Results/ScoreCard.aspx?CID=10031779" TargetMode="External"/><Relationship Id="rId26" Type="http://schemas.openxmlformats.org/officeDocument/2006/relationships/hyperlink" Target="https://www.judgingcard.com/Results/ScoreCard.aspx?CID=10031787" TargetMode="External"/><Relationship Id="rId3" Type="http://schemas.openxmlformats.org/officeDocument/2006/relationships/hyperlink" Target="https://www.judgingcard.com/Results/ScoreCard.aspx?CID=10031763" TargetMode="External"/><Relationship Id="rId21" Type="http://schemas.openxmlformats.org/officeDocument/2006/relationships/hyperlink" Target="https://www.judgingcard.com/Results/ScoreCard.aspx?CID=10031769" TargetMode="External"/><Relationship Id="rId34" Type="http://schemas.openxmlformats.org/officeDocument/2006/relationships/hyperlink" Target="https://www.judgingcard.com/Results/ScoreCard.aspx?CID=10031791" TargetMode="External"/><Relationship Id="rId7" Type="http://schemas.openxmlformats.org/officeDocument/2006/relationships/hyperlink" Target="https://www.judgingcard.com/Results/ScoreCard.aspx?CID=10031774" TargetMode="External"/><Relationship Id="rId12" Type="http://schemas.openxmlformats.org/officeDocument/2006/relationships/hyperlink" Target="https://www.judgingcard.com/Results/ScoreCard.aspx?CID=10031782" TargetMode="External"/><Relationship Id="rId17" Type="http://schemas.openxmlformats.org/officeDocument/2006/relationships/hyperlink" Target="https://www.judgingcard.com/Results/ScoreCard.aspx?CID=10031778" TargetMode="External"/><Relationship Id="rId25" Type="http://schemas.openxmlformats.org/officeDocument/2006/relationships/hyperlink" Target="https://www.judgingcard.com/Results/ScoreCard.aspx?CID=10031789" TargetMode="External"/><Relationship Id="rId33" Type="http://schemas.openxmlformats.org/officeDocument/2006/relationships/hyperlink" Target="https://www.judgingcard.com/Results/ScoreCard.aspx?CID=10031795" TargetMode="External"/><Relationship Id="rId2" Type="http://schemas.openxmlformats.org/officeDocument/2006/relationships/hyperlink" Target="https://www.judgingcard.com/Results/ScoreCard.aspx?CID=10031761" TargetMode="External"/><Relationship Id="rId16" Type="http://schemas.openxmlformats.org/officeDocument/2006/relationships/hyperlink" Target="https://www.judgingcard.com/Results/ScoreCard.aspx?CID=10031781" TargetMode="External"/><Relationship Id="rId20" Type="http://schemas.openxmlformats.org/officeDocument/2006/relationships/hyperlink" Target="https://www.judgingcard.com/Results/ScoreCard.aspx?CID=10031767" TargetMode="External"/><Relationship Id="rId29" Type="http://schemas.openxmlformats.org/officeDocument/2006/relationships/hyperlink" Target="https://www.judgingcard.com/Results/ScoreCard.aspx?CID=10031790" TargetMode="External"/><Relationship Id="rId1" Type="http://schemas.openxmlformats.org/officeDocument/2006/relationships/hyperlink" Target="https://www.judgingcard.com/Results/ScoreCard.aspx?CID=10031760" TargetMode="External"/><Relationship Id="rId6" Type="http://schemas.openxmlformats.org/officeDocument/2006/relationships/hyperlink" Target="https://www.judgingcard.com/Results/ScoreCard.aspx?CID=10031765" TargetMode="External"/><Relationship Id="rId11" Type="http://schemas.openxmlformats.org/officeDocument/2006/relationships/hyperlink" Target="https://www.judgingcard.com/Results/ScoreCard.aspx?CID=10031777" TargetMode="External"/><Relationship Id="rId24" Type="http://schemas.openxmlformats.org/officeDocument/2006/relationships/hyperlink" Target="https://www.judgingcard.com/Results/ScoreCard.aspx?CID=10031776" TargetMode="External"/><Relationship Id="rId32" Type="http://schemas.openxmlformats.org/officeDocument/2006/relationships/hyperlink" Target="https://www.judgingcard.com/Results/ScoreCard.aspx?CID=10031788" TargetMode="External"/><Relationship Id="rId5" Type="http://schemas.openxmlformats.org/officeDocument/2006/relationships/hyperlink" Target="https://www.judgingcard.com/Results/ScoreCard.aspx?CID=10031762" TargetMode="External"/><Relationship Id="rId15" Type="http://schemas.openxmlformats.org/officeDocument/2006/relationships/hyperlink" Target="https://www.judgingcard.com/Results/ScoreCard.aspx?CID=10031772" TargetMode="External"/><Relationship Id="rId23" Type="http://schemas.openxmlformats.org/officeDocument/2006/relationships/hyperlink" Target="https://www.judgingcard.com/Results/ScoreCard.aspx?CID=10031768" TargetMode="External"/><Relationship Id="rId28" Type="http://schemas.openxmlformats.org/officeDocument/2006/relationships/hyperlink" Target="https://www.judgingcard.com/Results/ScoreCard.aspx?CID=10031792" TargetMode="External"/><Relationship Id="rId10" Type="http://schemas.openxmlformats.org/officeDocument/2006/relationships/hyperlink" Target="https://www.judgingcard.com/Results/ScoreCard.aspx?CID=10031770" TargetMode="External"/><Relationship Id="rId19" Type="http://schemas.openxmlformats.org/officeDocument/2006/relationships/hyperlink" Target="https://www.judgingcard.com/Results/ScoreCard.aspx?CID=10031775" TargetMode="External"/><Relationship Id="rId31" Type="http://schemas.openxmlformats.org/officeDocument/2006/relationships/hyperlink" Target="https://www.judgingcard.com/Results/ScoreCard.aspx?CID=10031793" TargetMode="External"/><Relationship Id="rId4" Type="http://schemas.openxmlformats.org/officeDocument/2006/relationships/hyperlink" Target="https://www.judgingcard.com/Results/ScoreCard.aspx?CID=10031764" TargetMode="External"/><Relationship Id="rId9" Type="http://schemas.openxmlformats.org/officeDocument/2006/relationships/hyperlink" Target="https://www.judgingcard.com/Results/ScoreCard.aspx?CID=10031773" TargetMode="External"/><Relationship Id="rId14" Type="http://schemas.openxmlformats.org/officeDocument/2006/relationships/hyperlink" Target="https://www.judgingcard.com/Results/ScoreCard.aspx?CID=10031766" TargetMode="External"/><Relationship Id="rId22" Type="http://schemas.openxmlformats.org/officeDocument/2006/relationships/hyperlink" Target="https://www.judgingcard.com/Results/ScoreCard.aspx?CID=10031780" TargetMode="External"/><Relationship Id="rId27" Type="http://schemas.openxmlformats.org/officeDocument/2006/relationships/hyperlink" Target="https://www.judgingcard.com/Results/ScoreCard.aspx?CID=10031794" TargetMode="External"/><Relationship Id="rId30" Type="http://schemas.openxmlformats.org/officeDocument/2006/relationships/hyperlink" Target="https://www.judgingcard.com/Results/ScoreCard.aspx?CID=10031786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21" sqref="B21"/>
    </sheetView>
  </sheetViews>
  <sheetFormatPr defaultRowHeight="15" x14ac:dyDescent="0.25"/>
  <cols>
    <col min="1" max="1" width="18.42578125" customWidth="1"/>
    <col min="2" max="2" width="18.7109375" customWidth="1"/>
    <col min="3" max="3" width="21.28515625" customWidth="1"/>
    <col min="4" max="4" width="25" customWidth="1"/>
    <col min="5" max="5" width="15" customWidth="1"/>
    <col min="6" max="6" width="25.5703125" customWidth="1"/>
    <col min="7" max="7" width="21.85546875" bestFit="1" customWidth="1"/>
    <col min="8" max="8" width="23" bestFit="1" customWidth="1"/>
    <col min="9" max="9" width="12.28515625" bestFit="1" customWidth="1"/>
    <col min="10" max="10" width="11.42578125" bestFit="1" customWidth="1"/>
  </cols>
  <sheetData>
    <row r="1" spans="1:10" x14ac:dyDescent="0.25">
      <c r="A1" t="s">
        <v>4</v>
      </c>
      <c r="B1" t="s">
        <v>319</v>
      </c>
      <c r="C1" t="s">
        <v>320</v>
      </c>
      <c r="D1" t="s">
        <v>321</v>
      </c>
      <c r="E1" t="s">
        <v>322</v>
      </c>
      <c r="F1" t="s">
        <v>374</v>
      </c>
      <c r="G1" t="s">
        <v>417</v>
      </c>
      <c r="H1" t="s">
        <v>425</v>
      </c>
      <c r="I1" t="s">
        <v>429</v>
      </c>
      <c r="J1" t="s">
        <v>447</v>
      </c>
    </row>
    <row r="2" spans="1:10" ht="15.75" thickBot="1" x14ac:dyDescent="0.3">
      <c r="A2" s="3" t="s">
        <v>119</v>
      </c>
      <c r="B2">
        <v>400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98.14</v>
      </c>
    </row>
    <row r="3" spans="1:10" ht="15.75" thickBot="1" x14ac:dyDescent="0.3">
      <c r="A3" s="3" t="s">
        <v>228</v>
      </c>
      <c r="B3">
        <v>387.28</v>
      </c>
      <c r="E3">
        <v>93.82</v>
      </c>
      <c r="F3">
        <v>80.88</v>
      </c>
      <c r="G3">
        <v>96.11</v>
      </c>
      <c r="H3">
        <v>97.35</v>
      </c>
      <c r="J3">
        <v>100</v>
      </c>
    </row>
    <row r="4" spans="1:10" ht="15.75" thickBot="1" x14ac:dyDescent="0.3">
      <c r="A4" s="3" t="s">
        <v>226</v>
      </c>
      <c r="B4">
        <v>386.62</v>
      </c>
      <c r="E4">
        <v>96.61</v>
      </c>
      <c r="F4">
        <v>81.66</v>
      </c>
      <c r="G4">
        <v>91.39</v>
      </c>
      <c r="H4">
        <v>90.46</v>
      </c>
      <c r="I4">
        <v>100</v>
      </c>
      <c r="J4">
        <v>98.62</v>
      </c>
    </row>
    <row r="5" spans="1:10" x14ac:dyDescent="0.25">
      <c r="A5" t="s">
        <v>229</v>
      </c>
      <c r="B5">
        <v>357.9</v>
      </c>
      <c r="E5">
        <v>87.65</v>
      </c>
      <c r="F5">
        <v>84.01</v>
      </c>
      <c r="G5">
        <v>92.42</v>
      </c>
      <c r="H5">
        <v>93.82</v>
      </c>
    </row>
    <row r="6" spans="1:10" x14ac:dyDescent="0.25">
      <c r="A6" s="4" t="s">
        <v>376</v>
      </c>
      <c r="B6">
        <v>346.54</v>
      </c>
      <c r="D6">
        <v>78.900000000000006</v>
      </c>
      <c r="G6">
        <v>84.02</v>
      </c>
      <c r="I6">
        <v>91.65</v>
      </c>
      <c r="J6">
        <v>91.97</v>
      </c>
    </row>
    <row r="7" spans="1:10" x14ac:dyDescent="0.25">
      <c r="A7" s="5" t="s">
        <v>120</v>
      </c>
      <c r="B7">
        <v>284.23</v>
      </c>
      <c r="D7">
        <v>90.5</v>
      </c>
      <c r="E7">
        <v>97.21</v>
      </c>
      <c r="G7">
        <v>96.52</v>
      </c>
    </row>
    <row r="8" spans="1:10" x14ac:dyDescent="0.25">
      <c r="A8" s="5" t="s">
        <v>435</v>
      </c>
      <c r="B8">
        <v>182.87</v>
      </c>
      <c r="I8">
        <v>98.7</v>
      </c>
      <c r="J8">
        <v>84.17</v>
      </c>
    </row>
    <row r="9" spans="1:10" x14ac:dyDescent="0.25">
      <c r="A9" s="4" t="s">
        <v>419</v>
      </c>
      <c r="B9">
        <v>178.21</v>
      </c>
      <c r="G9">
        <v>84.22</v>
      </c>
      <c r="H9">
        <v>93.99</v>
      </c>
    </row>
    <row r="10" spans="1:10" ht="15.75" thickBot="1" x14ac:dyDescent="0.3">
      <c r="A10" s="2" t="s">
        <v>3</v>
      </c>
      <c r="B10">
        <v>166.53</v>
      </c>
      <c r="C10">
        <v>81.93</v>
      </c>
      <c r="I10">
        <v>84.6</v>
      </c>
    </row>
    <row r="11" spans="1:10" ht="15.75" thickBot="1" x14ac:dyDescent="0.3">
      <c r="A11" s="3" t="s">
        <v>441</v>
      </c>
      <c r="B11">
        <v>162.99</v>
      </c>
      <c r="I11">
        <v>83.86</v>
      </c>
      <c r="J11">
        <v>79.13</v>
      </c>
    </row>
    <row r="12" spans="1:10" ht="15.75" thickBot="1" x14ac:dyDescent="0.3">
      <c r="A12" s="2" t="s">
        <v>0</v>
      </c>
      <c r="B12">
        <v>100</v>
      </c>
      <c r="C12">
        <v>100</v>
      </c>
    </row>
    <row r="13" spans="1:10" ht="15.75" thickBot="1" x14ac:dyDescent="0.3">
      <c r="A13" s="3" t="s">
        <v>437</v>
      </c>
      <c r="B13">
        <v>98.33</v>
      </c>
      <c r="I13">
        <v>98.33</v>
      </c>
    </row>
    <row r="14" spans="1:10" x14ac:dyDescent="0.25">
      <c r="A14" s="5" t="s">
        <v>439</v>
      </c>
      <c r="B14">
        <v>90.72</v>
      </c>
      <c r="I14">
        <v>90.72</v>
      </c>
    </row>
    <row r="15" spans="1:10" x14ac:dyDescent="0.25">
      <c r="A15" s="4" t="s">
        <v>318</v>
      </c>
      <c r="B15">
        <v>86.76</v>
      </c>
      <c r="C15">
        <v>86.76</v>
      </c>
    </row>
    <row r="16" spans="1:10" x14ac:dyDescent="0.25">
      <c r="A16" t="s">
        <v>426</v>
      </c>
      <c r="B16">
        <v>86.04</v>
      </c>
      <c r="H16">
        <v>86.04</v>
      </c>
    </row>
    <row r="17" spans="1:9" x14ac:dyDescent="0.25">
      <c r="A17" s="5" t="s">
        <v>121</v>
      </c>
      <c r="B17">
        <v>85.51</v>
      </c>
      <c r="D17">
        <v>85.51</v>
      </c>
    </row>
    <row r="18" spans="1:9" x14ac:dyDescent="0.25">
      <c r="A18" s="5" t="s">
        <v>231</v>
      </c>
      <c r="B18">
        <v>75.7</v>
      </c>
      <c r="E18">
        <v>75.7</v>
      </c>
    </row>
    <row r="19" spans="1:9" x14ac:dyDescent="0.25">
      <c r="A19" t="s">
        <v>443</v>
      </c>
      <c r="B19">
        <v>60.3</v>
      </c>
      <c r="I19">
        <v>60.3</v>
      </c>
    </row>
  </sheetData>
  <sortState ref="A2:J19">
    <sortCondition descending="1" ref="B2:B19"/>
  </sortState>
  <hyperlinks>
    <hyperlink ref="A12" r:id="rId1" display="https://www.judgingcard.com/Results/ScoreCard.aspx?CID=9167186"/>
    <hyperlink ref="A15" r:id="rId2" display="https://www.judgingcard.com/Results/ScoreCard.aspx?CID=9167182"/>
    <hyperlink ref="A10" r:id="rId3" display="https://www.judgingcard.com/Results/ScoreCard.aspx?CID=9167185"/>
    <hyperlink ref="A9" r:id="rId4" display="https://www.judgingcard.com/Results/ScoreCard.aspx?CID=9807218"/>
    <hyperlink ref="A6" r:id="rId5" display="https://www.judgingcard.com/Results/ScoreCard.aspx?CID=98072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O4" sqref="O4"/>
    </sheetView>
  </sheetViews>
  <sheetFormatPr defaultRowHeight="15" x14ac:dyDescent="0.25"/>
  <cols>
    <col min="1" max="1" width="18.28515625" customWidth="1"/>
    <col min="3" max="3" width="10" bestFit="1" customWidth="1"/>
    <col min="4" max="4" width="18.7109375" bestFit="1" customWidth="1"/>
    <col min="6" max="6" width="19.7109375" customWidth="1"/>
    <col min="8" max="8" width="10" bestFit="1" customWidth="1"/>
    <col min="9" max="9" width="18.7109375" bestFit="1" customWidth="1"/>
    <col min="11" max="11" width="20.42578125" customWidth="1"/>
    <col min="13" max="13" width="10" bestFit="1" customWidth="1"/>
    <col min="14" max="14" width="18.7109375" bestFit="1" customWidth="1"/>
    <col min="16" max="16" width="10" bestFit="1" customWidth="1"/>
    <col min="17" max="17" width="18.7109375" bestFit="1" customWidth="1"/>
  </cols>
  <sheetData>
    <row r="1" spans="1:14" x14ac:dyDescent="0.25">
      <c r="A1" t="s">
        <v>444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.75" thickBot="1" x14ac:dyDescent="0.3">
      <c r="A2" s="2" t="s">
        <v>226</v>
      </c>
      <c r="B2" s="1">
        <v>539</v>
      </c>
      <c r="C2" s="1">
        <f>(B2/539)*100</f>
        <v>100</v>
      </c>
      <c r="D2" s="1">
        <v>100</v>
      </c>
      <c r="E2" s="1"/>
      <c r="F2" s="2" t="s">
        <v>134</v>
      </c>
      <c r="G2" s="1">
        <v>563</v>
      </c>
      <c r="H2" s="1">
        <f>(G2/563)*100</f>
        <v>100</v>
      </c>
      <c r="I2" s="1">
        <v>100</v>
      </c>
      <c r="K2" s="2" t="s">
        <v>172</v>
      </c>
      <c r="L2" s="1">
        <v>561</v>
      </c>
      <c r="M2" s="1">
        <f>(L2/561)*100</f>
        <v>100</v>
      </c>
      <c r="N2" s="1">
        <v>100</v>
      </c>
    </row>
    <row r="3" spans="1:14" ht="15.75" thickBot="1" x14ac:dyDescent="0.3">
      <c r="A3" s="2" t="s">
        <v>434</v>
      </c>
      <c r="B3" s="1">
        <v>532</v>
      </c>
      <c r="C3" s="1">
        <f t="shared" ref="C3:C10" si="0">(B3/539)*100</f>
        <v>98.701298701298697</v>
      </c>
      <c r="D3" s="1">
        <v>98.7</v>
      </c>
      <c r="E3" s="1"/>
      <c r="F3" s="2" t="s">
        <v>124</v>
      </c>
      <c r="G3" s="1">
        <v>556</v>
      </c>
      <c r="H3" s="1">
        <f t="shared" ref="H3:H13" si="1">(G3/563)*100</f>
        <v>98.756660746003561</v>
      </c>
      <c r="I3" s="1">
        <v>98.76</v>
      </c>
      <c r="K3" s="2" t="s">
        <v>168</v>
      </c>
      <c r="L3" s="1">
        <v>561</v>
      </c>
      <c r="M3" s="1">
        <f t="shared" ref="M3:M13" si="2">(L3/561)*100</f>
        <v>100</v>
      </c>
      <c r="N3" s="1">
        <v>100</v>
      </c>
    </row>
    <row r="4" spans="1:14" ht="15.75" thickBot="1" x14ac:dyDescent="0.3">
      <c r="A4" s="2" t="s">
        <v>436</v>
      </c>
      <c r="B4" s="1">
        <v>530</v>
      </c>
      <c r="C4" s="1">
        <f t="shared" si="0"/>
        <v>98.330241187384047</v>
      </c>
      <c r="D4" s="1">
        <v>98.33</v>
      </c>
      <c r="E4" s="1"/>
      <c r="F4" s="2" t="s">
        <v>239</v>
      </c>
      <c r="G4" s="1">
        <v>552</v>
      </c>
      <c r="H4" s="1">
        <f t="shared" si="1"/>
        <v>98.046181172291284</v>
      </c>
      <c r="I4" s="1">
        <v>98.05</v>
      </c>
      <c r="K4" s="2" t="s">
        <v>23</v>
      </c>
      <c r="L4" s="1">
        <v>559</v>
      </c>
      <c r="M4" s="1">
        <f t="shared" si="2"/>
        <v>99.643493761140817</v>
      </c>
      <c r="N4" s="1">
        <v>99.64</v>
      </c>
    </row>
    <row r="5" spans="1:14" ht="15.75" thickBot="1" x14ac:dyDescent="0.3">
      <c r="A5" s="2" t="s">
        <v>222</v>
      </c>
      <c r="B5" s="1">
        <v>529</v>
      </c>
      <c r="C5" s="1">
        <f t="shared" si="0"/>
        <v>98.144712430426722</v>
      </c>
      <c r="D5" s="1">
        <v>98.14</v>
      </c>
      <c r="E5" s="1"/>
      <c r="F5" s="2" t="s">
        <v>126</v>
      </c>
      <c r="G5" s="1">
        <v>534</v>
      </c>
      <c r="H5" s="1">
        <f t="shared" si="1"/>
        <v>94.849023090586144</v>
      </c>
      <c r="I5" s="1">
        <v>94.85</v>
      </c>
      <c r="K5" s="2" t="s">
        <v>196</v>
      </c>
      <c r="L5" s="1">
        <v>557</v>
      </c>
      <c r="M5" s="1">
        <f t="shared" si="2"/>
        <v>99.286987522281649</v>
      </c>
      <c r="N5" s="1">
        <v>99.29</v>
      </c>
    </row>
    <row r="6" spans="1:14" ht="32.25" customHeight="1" thickBot="1" x14ac:dyDescent="0.3">
      <c r="A6" s="2" t="s">
        <v>376</v>
      </c>
      <c r="B6" s="1">
        <v>494</v>
      </c>
      <c r="C6" s="1">
        <f t="shared" si="0"/>
        <v>91.651205936920221</v>
      </c>
      <c r="D6" s="1">
        <v>91.65</v>
      </c>
      <c r="E6" s="1"/>
      <c r="F6" s="2" t="s">
        <v>128</v>
      </c>
      <c r="G6" s="1">
        <v>528</v>
      </c>
      <c r="H6" s="1">
        <f t="shared" si="1"/>
        <v>93.783303730017764</v>
      </c>
      <c r="I6" s="1">
        <v>93.78</v>
      </c>
      <c r="K6" s="2" t="s">
        <v>188</v>
      </c>
      <c r="L6" s="1">
        <v>557</v>
      </c>
      <c r="M6" s="1">
        <f t="shared" si="2"/>
        <v>99.286987522281649</v>
      </c>
      <c r="N6" s="1">
        <v>99.29</v>
      </c>
    </row>
    <row r="7" spans="1:14" ht="15.75" thickBot="1" x14ac:dyDescent="0.3">
      <c r="A7" s="2" t="s">
        <v>438</v>
      </c>
      <c r="B7" s="1">
        <v>489</v>
      </c>
      <c r="C7" s="1">
        <f t="shared" si="0"/>
        <v>90.723562152133582</v>
      </c>
      <c r="D7" s="1">
        <v>90.72</v>
      </c>
      <c r="E7" s="1"/>
      <c r="F7" s="2" t="s">
        <v>130</v>
      </c>
      <c r="G7" s="1">
        <v>527</v>
      </c>
      <c r="H7" s="1">
        <f t="shared" si="1"/>
        <v>93.605683836589691</v>
      </c>
      <c r="I7" s="1">
        <v>93.61</v>
      </c>
      <c r="K7" s="2" t="s">
        <v>160</v>
      </c>
      <c r="L7" s="1">
        <v>551</v>
      </c>
      <c r="M7" s="1">
        <f t="shared" si="2"/>
        <v>98.217468805704101</v>
      </c>
      <c r="N7" s="1">
        <v>98.22</v>
      </c>
    </row>
    <row r="8" spans="1:14" ht="15.75" thickBot="1" x14ac:dyDescent="0.3">
      <c r="A8" s="2" t="s">
        <v>3</v>
      </c>
      <c r="B8" s="1">
        <v>456</v>
      </c>
      <c r="C8" s="1">
        <f t="shared" si="0"/>
        <v>84.601113172541744</v>
      </c>
      <c r="D8" s="1">
        <v>84.6</v>
      </c>
      <c r="E8" s="1"/>
      <c r="F8" s="2" t="s">
        <v>142</v>
      </c>
      <c r="G8" s="1">
        <v>522</v>
      </c>
      <c r="H8" s="1">
        <f t="shared" si="1"/>
        <v>92.717584369449384</v>
      </c>
      <c r="I8" s="1">
        <v>92.72</v>
      </c>
      <c r="K8" s="2" t="s">
        <v>25</v>
      </c>
      <c r="L8" s="1">
        <v>549</v>
      </c>
      <c r="M8" s="1">
        <f t="shared" si="2"/>
        <v>97.860962566844918</v>
      </c>
      <c r="N8" s="1">
        <v>97.86</v>
      </c>
    </row>
    <row r="9" spans="1:14" ht="26.25" customHeight="1" thickBot="1" x14ac:dyDescent="0.3">
      <c r="A9" s="2" t="s">
        <v>440</v>
      </c>
      <c r="B9" s="1">
        <v>452</v>
      </c>
      <c r="C9" s="1">
        <f t="shared" si="0"/>
        <v>83.85899814471243</v>
      </c>
      <c r="D9" s="1">
        <v>83.86</v>
      </c>
      <c r="E9" s="1"/>
      <c r="F9" s="2" t="s">
        <v>143</v>
      </c>
      <c r="G9" s="1">
        <v>520</v>
      </c>
      <c r="H9" s="1">
        <f t="shared" si="1"/>
        <v>92.362344582593252</v>
      </c>
      <c r="I9" s="1">
        <v>92.36</v>
      </c>
      <c r="K9" s="2" t="s">
        <v>372</v>
      </c>
      <c r="L9" s="1">
        <v>538</v>
      </c>
      <c r="M9" s="1">
        <f t="shared" si="2"/>
        <v>95.900178253119435</v>
      </c>
      <c r="N9" s="1">
        <v>95.9</v>
      </c>
    </row>
    <row r="10" spans="1:14" ht="15.75" thickBot="1" x14ac:dyDescent="0.3">
      <c r="A10" s="2" t="s">
        <v>442</v>
      </c>
      <c r="B10" s="1">
        <v>325</v>
      </c>
      <c r="C10" s="1">
        <f t="shared" si="0"/>
        <v>60.29684601113172</v>
      </c>
      <c r="D10" s="1">
        <v>60.3</v>
      </c>
      <c r="E10" s="1"/>
      <c r="F10" s="2" t="s">
        <v>11</v>
      </c>
      <c r="G10" s="1">
        <v>507</v>
      </c>
      <c r="H10" s="1">
        <f t="shared" si="1"/>
        <v>90.053285968028419</v>
      </c>
      <c r="I10" s="1">
        <v>90.05</v>
      </c>
      <c r="K10" s="2" t="s">
        <v>430</v>
      </c>
      <c r="L10" s="1">
        <v>531</v>
      </c>
      <c r="M10" s="1">
        <f t="shared" si="2"/>
        <v>94.652406417112303</v>
      </c>
      <c r="N10" s="1">
        <v>94.65</v>
      </c>
    </row>
    <row r="11" spans="1:14" ht="28.5" customHeight="1" thickBot="1" x14ac:dyDescent="0.3">
      <c r="F11" s="2" t="s">
        <v>432</v>
      </c>
      <c r="G11" s="1">
        <v>491</v>
      </c>
      <c r="H11" s="1">
        <f t="shared" si="1"/>
        <v>87.211367673179396</v>
      </c>
      <c r="I11" s="1">
        <v>87.21</v>
      </c>
      <c r="K11" s="2" t="s">
        <v>380</v>
      </c>
      <c r="L11" s="1">
        <v>523</v>
      </c>
      <c r="M11" s="1">
        <f t="shared" si="2"/>
        <v>93.226381461675572</v>
      </c>
      <c r="N11" s="1">
        <v>93.23</v>
      </c>
    </row>
    <row r="12" spans="1:14" ht="30.75" thickBot="1" x14ac:dyDescent="0.3">
      <c r="F12" s="2" t="s">
        <v>150</v>
      </c>
      <c r="G12" s="1">
        <v>489</v>
      </c>
      <c r="H12" s="1">
        <f t="shared" si="1"/>
        <v>86.856127886323264</v>
      </c>
      <c r="I12" s="1">
        <v>86.86</v>
      </c>
      <c r="K12" s="2" t="s">
        <v>431</v>
      </c>
      <c r="L12" s="1">
        <v>519</v>
      </c>
      <c r="M12" s="1">
        <f t="shared" si="2"/>
        <v>92.513368983957221</v>
      </c>
      <c r="N12" s="1">
        <v>92.51</v>
      </c>
    </row>
    <row r="13" spans="1:14" ht="30" customHeight="1" thickBot="1" x14ac:dyDescent="0.3">
      <c r="F13" s="2" t="s">
        <v>240</v>
      </c>
      <c r="G13" s="1">
        <v>448</v>
      </c>
      <c r="H13" s="1">
        <f t="shared" si="1"/>
        <v>79.573712255772648</v>
      </c>
      <c r="I13" s="1">
        <v>79.569999999999993</v>
      </c>
      <c r="K13" s="2" t="s">
        <v>261</v>
      </c>
      <c r="L13" s="1">
        <v>486</v>
      </c>
      <c r="M13" s="1">
        <f t="shared" si="2"/>
        <v>86.631016042780757</v>
      </c>
      <c r="N13" s="1">
        <v>86.63</v>
      </c>
    </row>
  </sheetData>
  <hyperlinks>
    <hyperlink ref="K13" r:id="rId1" display="https://www.judgingcard.com/Results/ScoreCard.aspx?CID=10032018"/>
    <hyperlink ref="K12" r:id="rId2" display="https://www.judgingcard.com/Results/ScoreCard.aspx?CID=10032015"/>
    <hyperlink ref="K11" r:id="rId3" display="https://www.judgingcard.com/Results/ScoreCard.aspx?CID=10032016"/>
    <hyperlink ref="K10" r:id="rId4" display="https://www.judgingcard.com/Results/ScoreCard.aspx?CID=10032024"/>
    <hyperlink ref="K9" r:id="rId5" display="https://www.judgingcard.com/Results/ScoreCard.aspx?CID=10032023"/>
    <hyperlink ref="K8" r:id="rId6" display="https://www.judgingcard.com/Results/ScoreCard.aspx?CID=10032021"/>
    <hyperlink ref="K7" r:id="rId7" display="https://www.judgingcard.com/Results/ScoreCard.aspx?CID=10032012"/>
    <hyperlink ref="K6" r:id="rId8" display="https://www.judgingcard.com/Results/ScoreCard.aspx?CID=10032013"/>
    <hyperlink ref="K5" r:id="rId9" display="https://www.judgingcard.com/Results/ScoreCard.aspx?CID=10032014"/>
    <hyperlink ref="K4" r:id="rId10" display="https://www.judgingcard.com/Results/ScoreCard.aspx?CID=10032022"/>
    <hyperlink ref="K3" r:id="rId11" display="https://www.judgingcard.com/Results/ScoreCard.aspx?CID=10032017"/>
    <hyperlink ref="K2" r:id="rId12" display="https://www.judgingcard.com/Results/ScoreCard.aspx?CID=10032020"/>
    <hyperlink ref="F2" r:id="rId13" display="https://www.judgingcard.com/Results/ScoreCard.aspx?CID=10032003"/>
    <hyperlink ref="F3" r:id="rId14" display="https://www.judgingcard.com/Results/ScoreCard.aspx?CID=10032002"/>
    <hyperlink ref="F4" r:id="rId15" display="https://www.judgingcard.com/Results/ScoreCard.aspx?CID=10032004"/>
    <hyperlink ref="F5" r:id="rId16" display="https://www.judgingcard.com/Results/ScoreCard.aspx?CID=10032001"/>
    <hyperlink ref="F6" r:id="rId17" display="https://www.judgingcard.com/Results/ScoreCard.aspx?CID=10032010"/>
    <hyperlink ref="F7" r:id="rId18" display="https://www.judgingcard.com/Results/ScoreCard.aspx?CID=10032000"/>
    <hyperlink ref="F8" r:id="rId19" display="https://www.judgingcard.com/Results/ScoreCard.aspx?CID=10032011"/>
    <hyperlink ref="F9" r:id="rId20" display="https://www.judgingcard.com/Results/ScoreCard.aspx?CID=10032009"/>
    <hyperlink ref="F10" r:id="rId21" display="https://www.judgingcard.com/Results/ScoreCard.aspx?CID=10032008"/>
    <hyperlink ref="F11" r:id="rId22" display="https://www.judgingcard.com/Results/ScoreCard.aspx?CID=10032005"/>
    <hyperlink ref="F12" r:id="rId23" display="https://www.judgingcard.com/Results/ScoreCard.aspx?CID=10032006"/>
    <hyperlink ref="F13" r:id="rId24" display="https://www.judgingcard.com/Results/ScoreCard.aspx?CID=10032007"/>
    <hyperlink ref="A2" r:id="rId25" display="https://www.judgingcard.com/Results/ScoreCard.aspx?CID=10031993"/>
    <hyperlink ref="A3" r:id="rId26" display="https://www.judgingcard.com/Results/ScoreCard.aspx?CID=10031995"/>
    <hyperlink ref="A4" r:id="rId27" display="https://www.judgingcard.com/Results/ScoreCard.aspx?CID=10031997"/>
    <hyperlink ref="A5" r:id="rId28" display="https://www.judgingcard.com/Results/ScoreCard.aspx?CID=10031994"/>
    <hyperlink ref="A6" r:id="rId29" display="https://www.judgingcard.com/Results/ScoreCard.aspx?CID=10031992"/>
    <hyperlink ref="A7" r:id="rId30" display="https://www.judgingcard.com/Results/ScoreCard.aspx?CID=10031998"/>
    <hyperlink ref="A8" r:id="rId31" display="https://www.judgingcard.com/Results/ScoreCard.aspx?CID=10031991"/>
    <hyperlink ref="A9" r:id="rId32" display="https://www.judgingcard.com/Results/ScoreCard.aspx?CID=10031999"/>
    <hyperlink ref="A10" r:id="rId33" display="https://www.judgingcard.com/Results/ScoreCard.aspx?CID=10031996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11" sqref="A11"/>
    </sheetView>
  </sheetViews>
  <sheetFormatPr defaultRowHeight="15" x14ac:dyDescent="0.25"/>
  <cols>
    <col min="1" max="1" width="17.140625" customWidth="1"/>
    <col min="3" max="3" width="10" bestFit="1" customWidth="1"/>
    <col min="4" max="4" width="18.28515625" bestFit="1" customWidth="1"/>
    <col min="6" max="6" width="19.85546875" bestFit="1" customWidth="1"/>
    <col min="8" max="8" width="10" bestFit="1" customWidth="1"/>
    <col min="9" max="9" width="18.7109375" bestFit="1" customWidth="1"/>
    <col min="11" max="11" width="25.28515625" customWidth="1"/>
    <col min="13" max="13" width="10" bestFit="1" customWidth="1"/>
    <col min="14" max="14" width="18.7109375" bestFit="1" customWidth="1"/>
  </cols>
  <sheetData>
    <row r="1" spans="1:14" x14ac:dyDescent="0.25">
      <c r="A1" t="s">
        <v>4</v>
      </c>
      <c r="C1" t="s">
        <v>5</v>
      </c>
      <c r="D1" t="s">
        <v>414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.75" thickBot="1" x14ac:dyDescent="0.3">
      <c r="A2" s="2" t="s">
        <v>228</v>
      </c>
      <c r="B2" s="1">
        <v>436</v>
      </c>
      <c r="C2" s="1">
        <f>(B2/436)*100</f>
        <v>100</v>
      </c>
      <c r="D2" s="1">
        <v>100</v>
      </c>
      <c r="F2" s="2" t="s">
        <v>124</v>
      </c>
      <c r="G2" s="6">
        <v>477</v>
      </c>
      <c r="H2">
        <f>(G2/477)*100</f>
        <v>100</v>
      </c>
      <c r="I2">
        <v>100</v>
      </c>
      <c r="K2" s="2" t="s">
        <v>168</v>
      </c>
      <c r="L2" s="1">
        <v>483</v>
      </c>
      <c r="M2">
        <f>(L2/483)*100</f>
        <v>100</v>
      </c>
      <c r="N2">
        <v>100</v>
      </c>
    </row>
    <row r="3" spans="1:14" ht="15.75" thickBot="1" x14ac:dyDescent="0.3">
      <c r="A3" s="2" t="s">
        <v>226</v>
      </c>
      <c r="B3" s="1">
        <v>430</v>
      </c>
      <c r="C3" s="1">
        <f t="shared" ref="C3:C6" si="0">(B3/436)*100</f>
        <v>98.623853211009177</v>
      </c>
      <c r="D3" s="1">
        <v>98.62</v>
      </c>
      <c r="F3" s="2" t="s">
        <v>128</v>
      </c>
      <c r="G3" s="6">
        <v>470</v>
      </c>
      <c r="H3">
        <f t="shared" ref="H3:H9" si="1">(G3/477)*100</f>
        <v>98.532494758909849</v>
      </c>
      <c r="I3">
        <v>98.53</v>
      </c>
      <c r="K3" s="2" t="s">
        <v>162</v>
      </c>
      <c r="L3" s="1">
        <v>479</v>
      </c>
      <c r="M3">
        <f t="shared" ref="M3:M16" si="2">(L3/483)*100</f>
        <v>99.171842650103514</v>
      </c>
      <c r="N3">
        <v>99.17</v>
      </c>
    </row>
    <row r="4" spans="1:14" ht="15.75" thickBot="1" x14ac:dyDescent="0.3">
      <c r="A4" s="2" t="s">
        <v>376</v>
      </c>
      <c r="B4" s="1">
        <v>401</v>
      </c>
      <c r="C4" s="1">
        <f t="shared" si="0"/>
        <v>91.972477064220186</v>
      </c>
      <c r="D4" s="1">
        <v>91.97</v>
      </c>
      <c r="F4" s="2" t="s">
        <v>235</v>
      </c>
      <c r="G4" s="6">
        <v>464</v>
      </c>
      <c r="H4">
        <f t="shared" si="1"/>
        <v>97.274633123689725</v>
      </c>
      <c r="I4">
        <v>97.27</v>
      </c>
      <c r="K4" s="2" t="s">
        <v>23</v>
      </c>
      <c r="L4" s="1">
        <v>478</v>
      </c>
      <c r="M4">
        <f t="shared" si="2"/>
        <v>98.9648033126294</v>
      </c>
      <c r="N4">
        <v>98.96</v>
      </c>
    </row>
    <row r="5" spans="1:14" ht="15.75" thickBot="1" x14ac:dyDescent="0.3">
      <c r="A5" s="2" t="s">
        <v>434</v>
      </c>
      <c r="B5" s="1">
        <v>367</v>
      </c>
      <c r="C5" s="1">
        <f t="shared" si="0"/>
        <v>84.174311926605512</v>
      </c>
      <c r="D5" s="1">
        <v>84.17</v>
      </c>
      <c r="F5" s="2" t="s">
        <v>134</v>
      </c>
      <c r="G5" s="6">
        <v>450</v>
      </c>
      <c r="H5">
        <f t="shared" si="1"/>
        <v>94.339622641509436</v>
      </c>
      <c r="I5">
        <v>94.34</v>
      </c>
      <c r="K5" s="2" t="s">
        <v>160</v>
      </c>
      <c r="L5" s="1">
        <v>473</v>
      </c>
      <c r="M5">
        <f t="shared" si="2"/>
        <v>97.929606625258799</v>
      </c>
      <c r="N5">
        <v>97.93</v>
      </c>
    </row>
    <row r="6" spans="1:14" ht="15.75" thickBot="1" x14ac:dyDescent="0.3">
      <c r="A6" s="2" t="s">
        <v>440</v>
      </c>
      <c r="B6" s="1">
        <v>345</v>
      </c>
      <c r="C6" s="1">
        <f t="shared" si="0"/>
        <v>79.12844036697247</v>
      </c>
      <c r="D6" s="1">
        <v>79.13</v>
      </c>
      <c r="F6" s="2" t="s">
        <v>131</v>
      </c>
      <c r="G6" s="6">
        <v>444</v>
      </c>
      <c r="H6">
        <f t="shared" si="1"/>
        <v>93.081761006289312</v>
      </c>
      <c r="I6">
        <v>93.08</v>
      </c>
      <c r="K6" s="2" t="s">
        <v>25</v>
      </c>
      <c r="L6" s="1">
        <v>467</v>
      </c>
      <c r="M6">
        <f t="shared" si="2"/>
        <v>96.687370600414084</v>
      </c>
      <c r="N6">
        <v>96.69</v>
      </c>
    </row>
    <row r="7" spans="1:14" ht="25.5" customHeight="1" thickBot="1" x14ac:dyDescent="0.3">
      <c r="F7" s="2" t="s">
        <v>143</v>
      </c>
      <c r="G7" s="6">
        <v>441</v>
      </c>
      <c r="H7">
        <f t="shared" si="1"/>
        <v>92.452830188679243</v>
      </c>
      <c r="I7">
        <v>92.45</v>
      </c>
      <c r="K7" s="2" t="s">
        <v>261</v>
      </c>
      <c r="L7" s="1">
        <v>460</v>
      </c>
      <c r="M7">
        <f t="shared" si="2"/>
        <v>95.238095238095227</v>
      </c>
      <c r="N7">
        <v>95.24</v>
      </c>
    </row>
    <row r="8" spans="1:14" ht="15.75" thickBot="1" x14ac:dyDescent="0.3">
      <c r="F8" s="2" t="s">
        <v>239</v>
      </c>
      <c r="G8" s="6">
        <v>441</v>
      </c>
      <c r="H8">
        <f t="shared" si="1"/>
        <v>92.452830188679243</v>
      </c>
      <c r="I8">
        <v>92.45</v>
      </c>
      <c r="K8" s="2" t="s">
        <v>182</v>
      </c>
      <c r="L8" s="1">
        <v>456</v>
      </c>
      <c r="M8">
        <f t="shared" si="2"/>
        <v>94.409937888198755</v>
      </c>
      <c r="N8">
        <v>94.41</v>
      </c>
    </row>
    <row r="9" spans="1:14" ht="15.75" thickBot="1" x14ac:dyDescent="0.3">
      <c r="F9" s="2" t="s">
        <v>330</v>
      </c>
      <c r="G9" s="6">
        <v>441</v>
      </c>
      <c r="H9">
        <f t="shared" si="1"/>
        <v>92.452830188679243</v>
      </c>
      <c r="I9">
        <v>92.45</v>
      </c>
      <c r="K9" s="2" t="s">
        <v>112</v>
      </c>
      <c r="L9" s="1">
        <v>454</v>
      </c>
      <c r="M9">
        <f t="shared" si="2"/>
        <v>93.995859213250526</v>
      </c>
      <c r="N9">
        <v>94</v>
      </c>
    </row>
    <row r="10" spans="1:14" ht="15.75" thickBot="1" x14ac:dyDescent="0.3">
      <c r="K10" s="2" t="s">
        <v>262</v>
      </c>
      <c r="L10" s="1">
        <v>454</v>
      </c>
      <c r="M10">
        <f t="shared" si="2"/>
        <v>93.995859213250526</v>
      </c>
      <c r="N10">
        <v>94</v>
      </c>
    </row>
    <row r="11" spans="1:14" ht="30.75" customHeight="1" thickBot="1" x14ac:dyDescent="0.3">
      <c r="K11" s="2" t="s">
        <v>328</v>
      </c>
      <c r="L11" s="1">
        <v>452</v>
      </c>
      <c r="M11">
        <f t="shared" si="2"/>
        <v>93.581780538302269</v>
      </c>
      <c r="N11">
        <v>93.58</v>
      </c>
    </row>
    <row r="12" spans="1:14" ht="15.75" thickBot="1" x14ac:dyDescent="0.3">
      <c r="K12" s="2" t="s">
        <v>347</v>
      </c>
      <c r="L12" s="1">
        <v>443</v>
      </c>
      <c r="M12">
        <f t="shared" si="2"/>
        <v>91.718426501035196</v>
      </c>
      <c r="N12">
        <v>91.72</v>
      </c>
    </row>
    <row r="13" spans="1:14" ht="15.75" thickBot="1" x14ac:dyDescent="0.3">
      <c r="K13" s="2" t="s">
        <v>186</v>
      </c>
      <c r="L13" s="1">
        <v>441</v>
      </c>
      <c r="M13">
        <f t="shared" si="2"/>
        <v>91.304347826086953</v>
      </c>
      <c r="N13">
        <v>91.3</v>
      </c>
    </row>
    <row r="14" spans="1:14" ht="30" customHeight="1" thickBot="1" x14ac:dyDescent="0.3">
      <c r="K14" s="2" t="s">
        <v>188</v>
      </c>
      <c r="L14" s="1">
        <v>441</v>
      </c>
      <c r="M14">
        <f t="shared" si="2"/>
        <v>91.304347826086953</v>
      </c>
      <c r="N14">
        <v>91.3</v>
      </c>
    </row>
    <row r="15" spans="1:14" ht="15.75" thickBot="1" x14ac:dyDescent="0.3">
      <c r="K15" s="2" t="s">
        <v>445</v>
      </c>
      <c r="L15" s="1">
        <v>436</v>
      </c>
      <c r="M15">
        <f t="shared" si="2"/>
        <v>90.269151138716353</v>
      </c>
      <c r="N15">
        <v>90.27</v>
      </c>
    </row>
    <row r="16" spans="1:14" ht="24.75" customHeight="1" thickBot="1" x14ac:dyDescent="0.3">
      <c r="K16" s="2" t="s">
        <v>380</v>
      </c>
      <c r="L16" s="1">
        <v>422</v>
      </c>
      <c r="M16">
        <f t="shared" si="2"/>
        <v>87.370600414078666</v>
      </c>
      <c r="N16">
        <v>87.37</v>
      </c>
    </row>
  </sheetData>
  <hyperlinks>
    <hyperlink ref="A2" r:id="rId1" display="https://www.judgingcard.com/Results/ScoreCard.aspx?CID=10066322"/>
    <hyperlink ref="A3" r:id="rId2" display="https://www.judgingcard.com/Results/ScoreCard.aspx?CID=10066321"/>
    <hyperlink ref="A4" r:id="rId3" display="https://www.judgingcard.com/Results/ScoreCard.aspx?CID=10066323"/>
    <hyperlink ref="A5" r:id="rId4" display="https://www.judgingcard.com/Results/ScoreCard.aspx?CID=10066324"/>
    <hyperlink ref="A6" r:id="rId5" display="https://www.judgingcard.com/Results/ScoreCard.aspx?CID=10066320"/>
    <hyperlink ref="F2" r:id="rId6" display="https://www.judgingcard.com/Results/ScoreCard.aspx?CID=10066379"/>
    <hyperlink ref="F3" r:id="rId7" display="https://www.judgingcard.com/Results/ScoreCard.aspx?CID=10066384"/>
    <hyperlink ref="F4" r:id="rId8" display="https://www.judgingcard.com/Results/ScoreCard.aspx?CID=10066382"/>
    <hyperlink ref="F5" r:id="rId9" display="https://www.judgingcard.com/Results/ScoreCard.aspx?CID=10066380"/>
    <hyperlink ref="F6" r:id="rId10" display="https://www.judgingcard.com/Results/ScoreCard.aspx?CID=10066377"/>
    <hyperlink ref="F7" r:id="rId11" display="https://www.judgingcard.com/Results/ScoreCard.aspx?CID=10066383"/>
    <hyperlink ref="F8" r:id="rId12" display="https://www.judgingcard.com/Results/ScoreCard.aspx?CID=10066381"/>
    <hyperlink ref="F9" r:id="rId13" display="https://www.judgingcard.com/Results/ScoreCard.aspx?CID=10066378"/>
    <hyperlink ref="K2" r:id="rId14" display="https://www.judgingcard.com/Results/ScoreCard.aspx?CID=10066420"/>
    <hyperlink ref="K3" r:id="rId15" display="https://www.judgingcard.com/Results/ScoreCard.aspx?CID=10066424"/>
    <hyperlink ref="K4" r:id="rId16" display="https://www.judgingcard.com/Results/ScoreCard.aspx?CID=10066385"/>
    <hyperlink ref="K5" r:id="rId17" display="https://www.judgingcard.com/Results/ScoreCard.aspx?CID=10066418"/>
    <hyperlink ref="K6" r:id="rId18" display="https://www.judgingcard.com/Results/ScoreCard.aspx?CID=10066388"/>
    <hyperlink ref="K7" r:id="rId19" display="https://www.judgingcard.com/Results/ScoreCard.aspx?CID=10066423"/>
    <hyperlink ref="K8" r:id="rId20" display="https://www.judgingcard.com/Results/ScoreCard.aspx?CID=10066419"/>
    <hyperlink ref="K9" r:id="rId21" display="https://www.judgingcard.com/Results/ScoreCard.aspx?CID=10066417"/>
    <hyperlink ref="K10" r:id="rId22" display="https://www.judgingcard.com/Results/ScoreCard.aspx?CID=10066386"/>
    <hyperlink ref="K11" r:id="rId23" display="https://www.judgingcard.com/Results/ScoreCard.aspx?CID=10066398"/>
    <hyperlink ref="K12" r:id="rId24" display="https://www.judgingcard.com/Results/ScoreCard.aspx?CID=10066421"/>
    <hyperlink ref="K13" r:id="rId25" display="https://www.judgingcard.com/Results/ScoreCard.aspx?CID=10066389"/>
    <hyperlink ref="K14" r:id="rId26" display="https://www.judgingcard.com/Results/ScoreCard.aspx?CID=10066393"/>
    <hyperlink ref="K15" r:id="rId27" display="https://www.judgingcard.com/Results/ScoreCard.aspx?CID=10066422"/>
    <hyperlink ref="K16" r:id="rId28" display="https://www.judgingcard.com/Results/ScoreCard.aspx?CID=10066387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2" workbookViewId="0">
      <selection activeCell="A54" sqref="A54"/>
    </sheetView>
  </sheetViews>
  <sheetFormatPr defaultRowHeight="15" x14ac:dyDescent="0.25"/>
  <cols>
    <col min="1" max="1" width="20.7109375" customWidth="1"/>
    <col min="2" max="2" width="18.140625" customWidth="1"/>
    <col min="3" max="3" width="21.7109375" customWidth="1"/>
    <col min="4" max="4" width="24.85546875" customWidth="1"/>
    <col min="5" max="5" width="20.140625" customWidth="1"/>
    <col min="6" max="6" width="25" customWidth="1"/>
    <col min="7" max="7" width="21.42578125" customWidth="1"/>
    <col min="8" max="8" width="23" bestFit="1" customWidth="1"/>
    <col min="9" max="9" width="12.28515625" bestFit="1" customWidth="1"/>
    <col min="10" max="10" width="11.42578125" bestFit="1" customWidth="1"/>
  </cols>
  <sheetData>
    <row r="1" spans="1:10" x14ac:dyDescent="0.25">
      <c r="A1" t="s">
        <v>123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  <c r="J1" t="s">
        <v>447</v>
      </c>
    </row>
    <row r="2" spans="1:10" ht="15.75" thickBot="1" x14ac:dyDescent="0.3">
      <c r="A2" s="2" t="s">
        <v>124</v>
      </c>
      <c r="B2">
        <v>398.6</v>
      </c>
      <c r="D2">
        <v>100</v>
      </c>
      <c r="E2">
        <v>98.6</v>
      </c>
      <c r="F2">
        <v>100</v>
      </c>
      <c r="G2">
        <v>97.32</v>
      </c>
      <c r="H2">
        <v>89.11</v>
      </c>
      <c r="I2">
        <v>98.76</v>
      </c>
      <c r="J2">
        <v>100</v>
      </c>
    </row>
    <row r="3" spans="1:10" ht="15.75" thickBot="1" x14ac:dyDescent="0.3">
      <c r="A3" s="2" t="s">
        <v>234</v>
      </c>
      <c r="B3">
        <v>395.26</v>
      </c>
      <c r="E3">
        <v>97.37</v>
      </c>
      <c r="F3">
        <v>98.73</v>
      </c>
      <c r="G3">
        <v>100</v>
      </c>
      <c r="H3">
        <v>99.16</v>
      </c>
    </row>
    <row r="4" spans="1:10" ht="15.75" thickBot="1" x14ac:dyDescent="0.3">
      <c r="A4" s="2" t="s">
        <v>128</v>
      </c>
      <c r="B4">
        <v>393.26</v>
      </c>
      <c r="D4">
        <v>98.56</v>
      </c>
      <c r="E4">
        <v>89.3</v>
      </c>
      <c r="F4">
        <v>99.21</v>
      </c>
      <c r="G4">
        <v>96.96</v>
      </c>
      <c r="I4">
        <v>93.78</v>
      </c>
      <c r="J4">
        <v>98.53</v>
      </c>
    </row>
    <row r="5" spans="1:10" ht="15.75" thickBot="1" x14ac:dyDescent="0.3">
      <c r="A5" s="2" t="s">
        <v>126</v>
      </c>
      <c r="B5">
        <v>393.11</v>
      </c>
      <c r="D5">
        <v>98.88</v>
      </c>
      <c r="E5">
        <v>94.21</v>
      </c>
      <c r="F5">
        <v>100</v>
      </c>
      <c r="G5">
        <v>96.07</v>
      </c>
      <c r="H5">
        <v>98.16</v>
      </c>
      <c r="I5">
        <v>94.85</v>
      </c>
    </row>
    <row r="6" spans="1:10" ht="15.75" thickBot="1" x14ac:dyDescent="0.3">
      <c r="A6" s="2" t="s">
        <v>131</v>
      </c>
      <c r="B6">
        <v>390.89</v>
      </c>
      <c r="D6">
        <v>95.52000000000001</v>
      </c>
      <c r="E6">
        <v>100</v>
      </c>
      <c r="F6">
        <v>96.98</v>
      </c>
      <c r="G6">
        <v>98.39</v>
      </c>
      <c r="J6">
        <v>93.08</v>
      </c>
    </row>
    <row r="7" spans="1:10" ht="15.75" thickBot="1" x14ac:dyDescent="0.3">
      <c r="A7" s="2" t="s">
        <v>235</v>
      </c>
      <c r="B7">
        <v>389.35</v>
      </c>
      <c r="E7">
        <v>95.09</v>
      </c>
      <c r="F7">
        <v>96.67</v>
      </c>
      <c r="G7">
        <v>98.93</v>
      </c>
      <c r="H7">
        <v>96.48</v>
      </c>
      <c r="J7">
        <v>97.27</v>
      </c>
    </row>
    <row r="8" spans="1:10" ht="15.75" thickBot="1" x14ac:dyDescent="0.3">
      <c r="A8" s="2" t="s">
        <v>134</v>
      </c>
      <c r="B8">
        <v>386.07</v>
      </c>
      <c r="D8">
        <v>93.44</v>
      </c>
      <c r="E8">
        <v>92.46</v>
      </c>
      <c r="F8">
        <v>97.14</v>
      </c>
      <c r="G8">
        <v>94.46</v>
      </c>
      <c r="H8">
        <v>94.47</v>
      </c>
      <c r="I8">
        <v>100</v>
      </c>
      <c r="J8">
        <v>94.34</v>
      </c>
    </row>
    <row r="9" spans="1:10" ht="15.75" thickBot="1" x14ac:dyDescent="0.3">
      <c r="A9" s="2" t="s">
        <v>132</v>
      </c>
      <c r="B9">
        <v>378.15</v>
      </c>
      <c r="D9">
        <v>95.04</v>
      </c>
      <c r="E9">
        <v>97.02</v>
      </c>
      <c r="F9">
        <v>89.84</v>
      </c>
      <c r="G9">
        <v>96.25</v>
      </c>
    </row>
    <row r="10" spans="1:10" ht="15.75" thickBot="1" x14ac:dyDescent="0.3">
      <c r="A10" s="2" t="s">
        <v>330</v>
      </c>
      <c r="B10">
        <v>377.65</v>
      </c>
      <c r="F10">
        <v>95.56</v>
      </c>
      <c r="G10">
        <v>89.64</v>
      </c>
      <c r="H10">
        <v>100</v>
      </c>
      <c r="J10">
        <v>92.45</v>
      </c>
    </row>
    <row r="11" spans="1:10" ht="15.75" thickBot="1" x14ac:dyDescent="0.3">
      <c r="A11" s="2" t="s">
        <v>130</v>
      </c>
      <c r="B11">
        <v>376.76</v>
      </c>
      <c r="D11">
        <v>96.8</v>
      </c>
      <c r="F11">
        <v>95.56</v>
      </c>
      <c r="G11">
        <v>88.75</v>
      </c>
      <c r="H11">
        <v>90.79</v>
      </c>
      <c r="I11">
        <v>93.61</v>
      </c>
    </row>
    <row r="12" spans="1:10" ht="15.75" thickBot="1" x14ac:dyDescent="0.3">
      <c r="A12" s="2" t="s">
        <v>239</v>
      </c>
      <c r="B12">
        <v>373.4</v>
      </c>
      <c r="E12">
        <v>88.42</v>
      </c>
      <c r="F12">
        <v>79.52</v>
      </c>
      <c r="G12">
        <v>91.61</v>
      </c>
      <c r="H12">
        <v>91.29</v>
      </c>
      <c r="I12">
        <v>98.05</v>
      </c>
      <c r="J12">
        <v>92.45</v>
      </c>
    </row>
    <row r="13" spans="1:10" ht="15.75" thickBot="1" x14ac:dyDescent="0.3">
      <c r="A13" s="2" t="s">
        <v>142</v>
      </c>
      <c r="B13">
        <v>366.38</v>
      </c>
      <c r="D13">
        <v>87.36</v>
      </c>
      <c r="E13">
        <v>92.11</v>
      </c>
      <c r="F13">
        <v>90.48</v>
      </c>
      <c r="G13">
        <v>91.07</v>
      </c>
      <c r="I13">
        <v>92.72</v>
      </c>
    </row>
    <row r="14" spans="1:10" ht="15.75" thickBot="1" x14ac:dyDescent="0.3">
      <c r="A14" s="2" t="s">
        <v>158</v>
      </c>
      <c r="B14">
        <v>355.45</v>
      </c>
      <c r="D14">
        <v>90.08</v>
      </c>
      <c r="F14">
        <v>86.19</v>
      </c>
      <c r="G14">
        <v>88.39</v>
      </c>
      <c r="H14">
        <v>90.79</v>
      </c>
    </row>
    <row r="15" spans="1:10" ht="15.75" thickBot="1" x14ac:dyDescent="0.3">
      <c r="A15" s="2" t="s">
        <v>143</v>
      </c>
      <c r="B15">
        <v>352.76</v>
      </c>
      <c r="D15">
        <v>86.88</v>
      </c>
      <c r="H15">
        <v>81.069999999999993</v>
      </c>
      <c r="I15">
        <v>92.36</v>
      </c>
      <c r="J15">
        <v>92.45</v>
      </c>
    </row>
    <row r="16" spans="1:10" ht="15.75" thickBot="1" x14ac:dyDescent="0.3">
      <c r="A16" s="2" t="s">
        <v>145</v>
      </c>
      <c r="B16">
        <v>346.65</v>
      </c>
      <c r="D16">
        <v>84.16</v>
      </c>
      <c r="F16">
        <v>82.06</v>
      </c>
      <c r="G16">
        <v>89.64</v>
      </c>
      <c r="H16">
        <v>90.79</v>
      </c>
    </row>
    <row r="17" spans="1:9" ht="15.75" thickBot="1" x14ac:dyDescent="0.3">
      <c r="A17" s="2" t="s">
        <v>150</v>
      </c>
      <c r="B17">
        <v>342.8</v>
      </c>
      <c r="D17">
        <v>77.28</v>
      </c>
      <c r="F17">
        <v>86.03</v>
      </c>
      <c r="H17">
        <v>92.63</v>
      </c>
      <c r="I17">
        <v>86.86</v>
      </c>
    </row>
    <row r="18" spans="1:9" ht="15.75" thickBot="1" x14ac:dyDescent="0.3">
      <c r="A18" s="2" t="s">
        <v>2</v>
      </c>
      <c r="B18">
        <v>291.95999999999998</v>
      </c>
      <c r="C18">
        <v>100</v>
      </c>
      <c r="E18">
        <v>100</v>
      </c>
      <c r="G18">
        <v>91.96</v>
      </c>
    </row>
    <row r="19" spans="1:9" ht="15.75" thickBot="1" x14ac:dyDescent="0.3">
      <c r="A19" s="2" t="s">
        <v>333</v>
      </c>
      <c r="B19">
        <v>272.3</v>
      </c>
      <c r="F19">
        <v>86.67</v>
      </c>
      <c r="G19">
        <v>87.14</v>
      </c>
      <c r="H19">
        <v>98.49</v>
      </c>
    </row>
    <row r="20" spans="1:9" ht="15.75" thickBot="1" x14ac:dyDescent="0.3">
      <c r="A20" s="2" t="s">
        <v>242</v>
      </c>
      <c r="B20">
        <v>251.82</v>
      </c>
      <c r="E20">
        <v>85.96</v>
      </c>
      <c r="F20">
        <v>81.27</v>
      </c>
      <c r="H20">
        <v>84.59</v>
      </c>
    </row>
    <row r="21" spans="1:9" ht="15.75" thickBot="1" x14ac:dyDescent="0.3">
      <c r="A21" s="2" t="s">
        <v>240</v>
      </c>
      <c r="B21">
        <v>248.2</v>
      </c>
      <c r="E21">
        <v>86.84</v>
      </c>
      <c r="G21">
        <v>81.790000000000006</v>
      </c>
      <c r="I21">
        <v>79.569999999999993</v>
      </c>
    </row>
    <row r="22" spans="1:9" ht="15.75" thickBot="1" x14ac:dyDescent="0.3">
      <c r="A22" s="2" t="s">
        <v>157</v>
      </c>
      <c r="B22">
        <v>238.98</v>
      </c>
      <c r="D22">
        <v>82.56</v>
      </c>
      <c r="E22">
        <v>80.349999999999994</v>
      </c>
      <c r="G22">
        <v>76.069999999999993</v>
      </c>
    </row>
    <row r="23" spans="1:9" ht="15.75" thickBot="1" x14ac:dyDescent="0.3">
      <c r="A23" s="2" t="s">
        <v>329</v>
      </c>
      <c r="B23">
        <v>192.56</v>
      </c>
      <c r="F23">
        <v>96.67</v>
      </c>
      <c r="G23">
        <v>95.89</v>
      </c>
    </row>
    <row r="24" spans="1:9" ht="15.75" thickBot="1" x14ac:dyDescent="0.3">
      <c r="A24" s="2" t="s">
        <v>8</v>
      </c>
      <c r="B24">
        <v>189.67</v>
      </c>
      <c r="C24">
        <v>95.03</v>
      </c>
      <c r="D24">
        <v>94.88</v>
      </c>
      <c r="G24">
        <v>94.64</v>
      </c>
    </row>
    <row r="25" spans="1:9" ht="15.75" thickBot="1" x14ac:dyDescent="0.3">
      <c r="A25" s="2" t="s">
        <v>238</v>
      </c>
      <c r="B25">
        <v>183.57</v>
      </c>
      <c r="E25">
        <v>88.6</v>
      </c>
      <c r="H25">
        <v>94.97</v>
      </c>
    </row>
    <row r="26" spans="1:9" ht="15.75" thickBot="1" x14ac:dyDescent="0.3">
      <c r="A26" s="2" t="s">
        <v>11</v>
      </c>
      <c r="B26">
        <v>176.2</v>
      </c>
      <c r="C26">
        <v>86.15</v>
      </c>
      <c r="I26">
        <v>90.05</v>
      </c>
    </row>
    <row r="27" spans="1:9" ht="15.75" thickBot="1" x14ac:dyDescent="0.3">
      <c r="A27" s="2" t="s">
        <v>245</v>
      </c>
      <c r="B27">
        <v>173.28</v>
      </c>
      <c r="E27">
        <v>86.67</v>
      </c>
      <c r="G27">
        <v>86.61</v>
      </c>
    </row>
    <row r="28" spans="1:9" ht="15.75" thickBot="1" x14ac:dyDescent="0.3">
      <c r="A28" s="2" t="s">
        <v>12</v>
      </c>
      <c r="B28">
        <v>137.41999999999999</v>
      </c>
      <c r="C28">
        <v>83.13</v>
      </c>
      <c r="G28">
        <v>54.29</v>
      </c>
    </row>
    <row r="29" spans="1:9" ht="15.75" thickBot="1" x14ac:dyDescent="0.3">
      <c r="A29" s="2" t="s">
        <v>10</v>
      </c>
      <c r="B29">
        <v>92.72</v>
      </c>
      <c r="C29">
        <v>92.72</v>
      </c>
    </row>
    <row r="30" spans="1:9" ht="15.75" thickBot="1" x14ac:dyDescent="0.3">
      <c r="A30" s="2" t="s">
        <v>136</v>
      </c>
      <c r="B30">
        <v>91.52</v>
      </c>
      <c r="D30">
        <v>91.52</v>
      </c>
    </row>
    <row r="31" spans="1:9" ht="15.75" thickBot="1" x14ac:dyDescent="0.3">
      <c r="A31" s="2" t="s">
        <v>137</v>
      </c>
      <c r="B31">
        <v>91.2</v>
      </c>
      <c r="D31">
        <v>91.2</v>
      </c>
    </row>
    <row r="32" spans="1:9" ht="15.75" thickBot="1" x14ac:dyDescent="0.3">
      <c r="A32" s="3" t="s">
        <v>422</v>
      </c>
      <c r="B32">
        <v>90.79</v>
      </c>
      <c r="H32">
        <v>90.79</v>
      </c>
    </row>
    <row r="33" spans="1:9" ht="15.75" thickBot="1" x14ac:dyDescent="0.3">
      <c r="A33" s="2" t="s">
        <v>244</v>
      </c>
      <c r="B33">
        <v>90.18</v>
      </c>
      <c r="E33">
        <v>90.18</v>
      </c>
    </row>
    <row r="34" spans="1:9" ht="15.75" thickBot="1" x14ac:dyDescent="0.3">
      <c r="A34" s="2" t="s">
        <v>139</v>
      </c>
      <c r="B34">
        <v>89.76</v>
      </c>
      <c r="D34">
        <v>89.759999999999991</v>
      </c>
    </row>
    <row r="35" spans="1:9" ht="15.75" thickBot="1" x14ac:dyDescent="0.3">
      <c r="A35" s="2" t="s">
        <v>331</v>
      </c>
      <c r="B35">
        <v>89.68</v>
      </c>
      <c r="F35">
        <v>89.68</v>
      </c>
    </row>
    <row r="36" spans="1:9" ht="15.75" thickBot="1" x14ac:dyDescent="0.3">
      <c r="A36" s="2" t="s">
        <v>141</v>
      </c>
      <c r="B36">
        <v>89.44</v>
      </c>
      <c r="D36">
        <v>89.44</v>
      </c>
    </row>
    <row r="37" spans="1:9" ht="15.75" thickBot="1" x14ac:dyDescent="0.3">
      <c r="A37" s="3" t="s">
        <v>427</v>
      </c>
      <c r="B37">
        <v>88.11</v>
      </c>
      <c r="H37">
        <v>88.11</v>
      </c>
    </row>
    <row r="38" spans="1:9" ht="30.75" thickBot="1" x14ac:dyDescent="0.3">
      <c r="A38" s="2" t="s">
        <v>332</v>
      </c>
      <c r="B38">
        <v>87.78</v>
      </c>
      <c r="F38">
        <v>87.78</v>
      </c>
    </row>
    <row r="39" spans="1:9" ht="15.75" thickBot="1" x14ac:dyDescent="0.3">
      <c r="A39" s="3" t="s">
        <v>433</v>
      </c>
      <c r="B39">
        <v>87.21</v>
      </c>
      <c r="I39">
        <v>87.21</v>
      </c>
    </row>
    <row r="40" spans="1:9" ht="15.75" thickBot="1" x14ac:dyDescent="0.3">
      <c r="A40" s="2" t="s">
        <v>338</v>
      </c>
      <c r="B40">
        <v>86.67</v>
      </c>
      <c r="F40">
        <v>86.67</v>
      </c>
    </row>
    <row r="41" spans="1:9" ht="15.75" thickBot="1" x14ac:dyDescent="0.3">
      <c r="A41" s="2" t="s">
        <v>0</v>
      </c>
      <c r="B41">
        <v>85.18</v>
      </c>
      <c r="G41">
        <v>85.18</v>
      </c>
    </row>
    <row r="42" spans="1:9" ht="15.75" thickBot="1" x14ac:dyDescent="0.3">
      <c r="A42" s="2" t="s">
        <v>144</v>
      </c>
      <c r="B42">
        <v>84.96</v>
      </c>
      <c r="D42">
        <v>84.960000000000008</v>
      </c>
    </row>
    <row r="43" spans="1:9" ht="15.75" thickBot="1" x14ac:dyDescent="0.3">
      <c r="A43" s="2" t="s">
        <v>335</v>
      </c>
      <c r="B43">
        <v>82.86</v>
      </c>
      <c r="G43">
        <v>82.86</v>
      </c>
    </row>
    <row r="44" spans="1:9" ht="15.75" thickBot="1" x14ac:dyDescent="0.3">
      <c r="A44" s="2" t="s">
        <v>146</v>
      </c>
      <c r="B44">
        <v>82.4</v>
      </c>
      <c r="D44">
        <v>82.399999999999991</v>
      </c>
    </row>
    <row r="45" spans="1:9" ht="15.75" thickBot="1" x14ac:dyDescent="0.3">
      <c r="A45" s="2" t="s">
        <v>147</v>
      </c>
      <c r="B45">
        <v>81.28</v>
      </c>
      <c r="D45">
        <v>81.28</v>
      </c>
    </row>
    <row r="46" spans="1:9" ht="15.75" thickBot="1" x14ac:dyDescent="0.3">
      <c r="A46" s="2" t="s">
        <v>148</v>
      </c>
      <c r="B46">
        <v>80.48</v>
      </c>
      <c r="D46">
        <v>80.47999999999999</v>
      </c>
    </row>
    <row r="47" spans="1:9" ht="15.75" thickBot="1" x14ac:dyDescent="0.3">
      <c r="A47" s="2" t="s">
        <v>337</v>
      </c>
      <c r="B47">
        <v>80</v>
      </c>
      <c r="F47">
        <v>80</v>
      </c>
    </row>
    <row r="48" spans="1:9" ht="15.75" thickBot="1" x14ac:dyDescent="0.3">
      <c r="A48" s="2" t="s">
        <v>334</v>
      </c>
      <c r="B48">
        <v>79.84</v>
      </c>
      <c r="F48">
        <v>79.84</v>
      </c>
    </row>
    <row r="49" spans="1:8" ht="15.75" thickBot="1" x14ac:dyDescent="0.3">
      <c r="A49" s="2" t="s">
        <v>149</v>
      </c>
      <c r="B49">
        <v>79.680000000000007</v>
      </c>
      <c r="D49">
        <v>79.679999999999993</v>
      </c>
    </row>
    <row r="50" spans="1:8" ht="15.75" thickBot="1" x14ac:dyDescent="0.3">
      <c r="A50" s="3" t="s">
        <v>428</v>
      </c>
      <c r="B50">
        <v>77.05</v>
      </c>
      <c r="H50">
        <v>77.05</v>
      </c>
    </row>
    <row r="51" spans="1:8" ht="15.75" thickBot="1" x14ac:dyDescent="0.3">
      <c r="A51" s="2" t="s">
        <v>151</v>
      </c>
      <c r="B51">
        <v>75.84</v>
      </c>
      <c r="D51">
        <v>75.84</v>
      </c>
    </row>
    <row r="52" spans="1:8" ht="15.75" thickBot="1" x14ac:dyDescent="0.3">
      <c r="A52" s="2" t="s">
        <v>153</v>
      </c>
      <c r="B52">
        <v>75.040000000000006</v>
      </c>
      <c r="D52">
        <v>75.039999999999992</v>
      </c>
    </row>
    <row r="53" spans="1:8" ht="15.75" thickBot="1" x14ac:dyDescent="0.3">
      <c r="A53" s="2" t="s">
        <v>154</v>
      </c>
      <c r="B53">
        <v>73.599999999999994</v>
      </c>
      <c r="D53">
        <v>73.599999999999994</v>
      </c>
    </row>
    <row r="54" spans="1:8" ht="15.75" thickBot="1" x14ac:dyDescent="0.3">
      <c r="A54" s="2" t="s">
        <v>340</v>
      </c>
      <c r="B54">
        <v>72.22</v>
      </c>
      <c r="F54">
        <v>72.22</v>
      </c>
    </row>
    <row r="55" spans="1:8" x14ac:dyDescent="0.25">
      <c r="A55" s="4" t="s">
        <v>155</v>
      </c>
      <c r="B55">
        <v>68.64</v>
      </c>
      <c r="D55">
        <v>68.64</v>
      </c>
    </row>
    <row r="56" spans="1:8" x14ac:dyDescent="0.25">
      <c r="A56" s="4" t="s">
        <v>336</v>
      </c>
      <c r="B56">
        <v>68.569999999999993</v>
      </c>
      <c r="F56">
        <v>68.569999999999993</v>
      </c>
    </row>
    <row r="57" spans="1:8" x14ac:dyDescent="0.25">
      <c r="A57" s="4" t="s">
        <v>156</v>
      </c>
      <c r="B57">
        <v>66.400000000000006</v>
      </c>
      <c r="D57">
        <v>66.400000000000006</v>
      </c>
    </row>
    <row r="58" spans="1:8" x14ac:dyDescent="0.25">
      <c r="A58" s="4" t="s">
        <v>341</v>
      </c>
      <c r="B58">
        <v>63.33</v>
      </c>
      <c r="F58">
        <v>63.33</v>
      </c>
    </row>
  </sheetData>
  <sortState ref="A2:J58">
    <sortCondition descending="1" ref="B2:B58"/>
  </sortState>
  <hyperlinks>
    <hyperlink ref="A18" r:id="rId1" display="https://www.judgingcard.com/Results/ScoreCard.aspx?CID=9167249"/>
    <hyperlink ref="A24" r:id="rId2" display="https://www.judgingcard.com/Results/ScoreCard.aspx?CID=9167052"/>
    <hyperlink ref="A29" r:id="rId3" display="https://www.judgingcard.com/Results/ScoreCard.aspx?CID=9167049"/>
    <hyperlink ref="A26" r:id="rId4" display="https://www.judgingcard.com/Results/ScoreCard.aspx?CID=9167059"/>
    <hyperlink ref="A28" r:id="rId5" display="https://www.judgingcard.com/Results/ScoreCard.aspx?CID=9167055"/>
    <hyperlink ref="A2" r:id="rId6" display="https://www.judgingcard.com/Results/ScoreCard.aspx?CID=9154214"/>
    <hyperlink ref="A5" r:id="rId7" display="https://www.judgingcard.com/Results/ScoreCard.aspx?CID=9154217"/>
    <hyperlink ref="A4" r:id="rId8" display="https://www.judgingcard.com/Results/ScoreCard.aspx?CID=9154206"/>
    <hyperlink ref="A11" r:id="rId9" display="https://www.judgingcard.com/Results/ScoreCard.aspx?CID=9154178"/>
    <hyperlink ref="A6" r:id="rId10" display="https://www.judgingcard.com/Results/ScoreCard.aspx?CID=9154172"/>
    <hyperlink ref="A9" r:id="rId11" display="https://www.judgingcard.com/Results/ScoreCard.aspx?CID=9154212"/>
    <hyperlink ref="A8" r:id="rId12" display="https://www.judgingcard.com/Results/ScoreCard.aspx?CID=9154175"/>
    <hyperlink ref="A30" r:id="rId13" display="https://www.judgingcard.com/Results/ScoreCard.aspx?CID=9154213"/>
    <hyperlink ref="A31" r:id="rId14" display="https://www.judgingcard.com/Results/ScoreCard.aspx?CID=9154215"/>
    <hyperlink ref="A14" r:id="rId15" display="https://www.judgingcard.com/Results/ScoreCard.aspx?CID=9154179"/>
    <hyperlink ref="A34" r:id="rId16" display="https://www.judgingcard.com/Results/ScoreCard.aspx?CID=9154176"/>
    <hyperlink ref="A36" r:id="rId17" display="https://www.judgingcard.com/Results/ScoreCard.aspx?CID=9154218"/>
    <hyperlink ref="A13" r:id="rId18" display="https://www.judgingcard.com/Results/ScoreCard.aspx?CID=9154181"/>
    <hyperlink ref="A15" r:id="rId19" display="https://www.judgingcard.com/Results/ScoreCard.aspx?CID=9154208"/>
    <hyperlink ref="A42" r:id="rId20" display="https://www.judgingcard.com/Results/ScoreCard.aspx?CID=9154184"/>
    <hyperlink ref="A16" r:id="rId21" display="https://www.judgingcard.com/Results/ScoreCard.aspx?CID=9154185"/>
    <hyperlink ref="A22" r:id="rId22" display="https://www.judgingcard.com/Results/ScoreCard.aspx?CID=9154173"/>
    <hyperlink ref="A44" r:id="rId23" display="https://www.judgingcard.com/Results/ScoreCard.aspx?CID=9154204"/>
    <hyperlink ref="A45" r:id="rId24" display="https://www.judgingcard.com/Results/ScoreCard.aspx?CID=9154177"/>
    <hyperlink ref="A46" r:id="rId25" display="https://www.judgingcard.com/Results/ScoreCard.aspx?CID=9154210"/>
    <hyperlink ref="A49" r:id="rId26" display="https://www.judgingcard.com/Results/ScoreCard.aspx?CID=9154174"/>
    <hyperlink ref="A17" r:id="rId27" display="https://www.judgingcard.com/Results/ScoreCard.aspx?CID=9154246"/>
    <hyperlink ref="A51" r:id="rId28" display="https://www.judgingcard.com/Results/ScoreCard.aspx?CID=9154183"/>
    <hyperlink ref="A52" r:id="rId29" display="https://www.judgingcard.com/Results/ScoreCard.aspx?CID=9154180"/>
    <hyperlink ref="A53" r:id="rId30" display="https://www.judgingcard.com/Results/ScoreCard.aspx?CID=9154182"/>
    <hyperlink ref="A55" r:id="rId31" display="https://www.judgingcard.com/Results/ScoreCard.aspx?CID=9154219"/>
    <hyperlink ref="A57" r:id="rId32" display="https://www.judgingcard.com/Results/ScoreCard.aspx?CID=9154202"/>
    <hyperlink ref="A3" r:id="rId33" display="https://www.judgingcard.com/Results/ScoreCard.aspx?CID=9728517"/>
    <hyperlink ref="A7" r:id="rId34" display="https://www.judgingcard.com/Results/ScoreCard.aspx?CID=9728514"/>
    <hyperlink ref="A25" r:id="rId35" display="https://www.judgingcard.com/Results/ScoreCard.aspx?CID=9728500"/>
    <hyperlink ref="A12" r:id="rId36" display="https://www.judgingcard.com/Results/ScoreCard.aspx?CID=9728496"/>
    <hyperlink ref="A21" r:id="rId37" display="https://www.judgingcard.com/Results/ScoreCard.aspx?CID=9728522"/>
    <hyperlink ref="A20" r:id="rId38" display="https://www.judgingcard.com/Results/ScoreCard.aspx?CID=9728511"/>
    <hyperlink ref="A33" r:id="rId39" display="https://www.judgingcard.com/Results/ScoreCard.aspx?CID=9728878"/>
    <hyperlink ref="A27" r:id="rId40" display="https://www.judgingcard.com/Results/ScoreCard.aspx?CID=9728879"/>
    <hyperlink ref="A23" r:id="rId41" display="https://www.judgingcard.com/Results/ScoreCard.aspx?CID=9795626"/>
    <hyperlink ref="A10" r:id="rId42" display="https://www.judgingcard.com/Results/ScoreCard.aspx?CID=9795625"/>
    <hyperlink ref="A35" r:id="rId43" display="https://www.judgingcard.com/Results/ScoreCard.aspx?CID=9795582"/>
    <hyperlink ref="A38" r:id="rId44" display="https://www.judgingcard.com/Results/ScoreCard.aspx?CID=9795584"/>
    <hyperlink ref="A40" r:id="rId45" display="https://www.judgingcard.com/Results/ScoreCard.aspx?CID=9795691"/>
    <hyperlink ref="A19" r:id="rId46" display="https://www.judgingcard.com/Results/ScoreCard.aspx?CID=9795686"/>
    <hyperlink ref="A47" r:id="rId47" display="https://www.judgingcard.com/Results/ScoreCard.aspx?CID=9795580"/>
    <hyperlink ref="A48" r:id="rId48" display="https://www.judgingcard.com/Results/ScoreCard.aspx?CID=9795628"/>
    <hyperlink ref="A54" r:id="rId49" display="https://www.judgingcard.com/Results/ScoreCard.aspx?CID=9795681"/>
    <hyperlink ref="A56" r:id="rId50" display="https://www.judgingcard.com/Results/ScoreCard.aspx?CID=9795627"/>
    <hyperlink ref="A58" r:id="rId51" display="https://www.judgingcard.com/Results/ScoreCard.aspx?CID=9795669"/>
    <hyperlink ref="A41" r:id="rId52" display="https://www.judgingcard.com/Results/ScoreCard.aspx?CID=9807281"/>
    <hyperlink ref="A43" r:id="rId53" display="https://www.judgingcard.com/Results/ScoreCard.aspx?CID=980731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abSelected="1" workbookViewId="0">
      <selection activeCell="L2" sqref="L2"/>
    </sheetView>
  </sheetViews>
  <sheetFormatPr defaultRowHeight="15" x14ac:dyDescent="0.25"/>
  <cols>
    <col min="1" max="1" width="26" customWidth="1"/>
    <col min="2" max="2" width="16.5703125" customWidth="1"/>
    <col min="3" max="3" width="22.140625" customWidth="1"/>
    <col min="4" max="4" width="25.140625" customWidth="1"/>
    <col min="5" max="5" width="15" customWidth="1"/>
    <col min="6" max="6" width="24.42578125" customWidth="1"/>
    <col min="7" max="7" width="21.7109375" customWidth="1"/>
    <col min="8" max="8" width="23" bestFit="1" customWidth="1"/>
    <col min="9" max="9" width="12.28515625" bestFit="1" customWidth="1"/>
    <col min="10" max="10" width="11.42578125" bestFit="1" customWidth="1"/>
  </cols>
  <sheetData>
    <row r="1" spans="1:10" x14ac:dyDescent="0.25">
      <c r="A1" t="s">
        <v>324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  <c r="J1" t="s">
        <v>447</v>
      </c>
    </row>
    <row r="2" spans="1:10" ht="15.75" thickBot="1" x14ac:dyDescent="0.3">
      <c r="A2" s="2" t="s">
        <v>168</v>
      </c>
      <c r="B2">
        <v>398.5</v>
      </c>
      <c r="D2">
        <v>98.5</v>
      </c>
      <c r="E2">
        <v>93.63</v>
      </c>
      <c r="F2">
        <v>93.88</v>
      </c>
      <c r="G2">
        <v>98.47</v>
      </c>
      <c r="H2">
        <v>100</v>
      </c>
      <c r="I2">
        <v>100</v>
      </c>
      <c r="J2">
        <v>100</v>
      </c>
    </row>
    <row r="3" spans="1:10" ht="15.75" thickBot="1" x14ac:dyDescent="0.3">
      <c r="A3" s="2" t="s">
        <v>172</v>
      </c>
      <c r="B3">
        <v>396.4</v>
      </c>
      <c r="D3">
        <v>97.59</v>
      </c>
      <c r="E3">
        <v>100</v>
      </c>
      <c r="F3">
        <v>96.57</v>
      </c>
      <c r="G3">
        <v>98.81</v>
      </c>
      <c r="I3">
        <v>100</v>
      </c>
    </row>
    <row r="4" spans="1:10" ht="15.75" thickBot="1" x14ac:dyDescent="0.3">
      <c r="A4" s="2" t="s">
        <v>160</v>
      </c>
      <c r="B4">
        <v>396.15</v>
      </c>
      <c r="D4">
        <v>100</v>
      </c>
      <c r="F4">
        <v>100</v>
      </c>
      <c r="G4">
        <v>94.9</v>
      </c>
      <c r="H4">
        <v>97.87</v>
      </c>
      <c r="I4">
        <v>98.22</v>
      </c>
      <c r="J4">
        <v>97.93</v>
      </c>
    </row>
    <row r="5" spans="1:10" ht="15.75" thickBot="1" x14ac:dyDescent="0.3">
      <c r="A5" s="2" t="s">
        <v>23</v>
      </c>
      <c r="B5">
        <v>394.64</v>
      </c>
      <c r="C5">
        <v>95.06</v>
      </c>
      <c r="D5">
        <v>99.1</v>
      </c>
      <c r="G5">
        <v>96.94</v>
      </c>
      <c r="I5">
        <v>99.64</v>
      </c>
      <c r="J5">
        <v>98.96</v>
      </c>
    </row>
    <row r="6" spans="1:10" ht="15.75" thickBot="1" x14ac:dyDescent="0.3">
      <c r="A6" s="2" t="s">
        <v>162</v>
      </c>
      <c r="B6">
        <v>393.34</v>
      </c>
      <c r="D6">
        <v>100</v>
      </c>
      <c r="E6">
        <v>98.28</v>
      </c>
      <c r="F6">
        <v>94.63</v>
      </c>
      <c r="G6">
        <v>94.73</v>
      </c>
      <c r="H6">
        <v>95.89</v>
      </c>
      <c r="J6">
        <v>99.17</v>
      </c>
    </row>
    <row r="7" spans="1:10" ht="15.75" thickBot="1" x14ac:dyDescent="0.3">
      <c r="A7" s="2" t="s">
        <v>112</v>
      </c>
      <c r="B7">
        <v>391.83</v>
      </c>
      <c r="C7">
        <v>97.1</v>
      </c>
      <c r="D7">
        <v>92.78</v>
      </c>
      <c r="E7">
        <v>97.42</v>
      </c>
      <c r="F7">
        <v>97.31</v>
      </c>
      <c r="G7">
        <v>100</v>
      </c>
      <c r="H7">
        <v>95.57</v>
      </c>
      <c r="J7">
        <v>94</v>
      </c>
    </row>
    <row r="8" spans="1:10" ht="15.75" thickBot="1" x14ac:dyDescent="0.3">
      <c r="A8" s="2" t="s">
        <v>25</v>
      </c>
      <c r="B8">
        <v>391.14</v>
      </c>
      <c r="C8">
        <v>94.38</v>
      </c>
      <c r="D8">
        <v>95.04</v>
      </c>
      <c r="E8">
        <v>99.48</v>
      </c>
      <c r="F8">
        <v>96.42</v>
      </c>
      <c r="G8">
        <v>97.11</v>
      </c>
      <c r="I8">
        <v>97.86</v>
      </c>
      <c r="J8">
        <v>96.69</v>
      </c>
    </row>
    <row r="9" spans="1:10" ht="15.75" thickBot="1" x14ac:dyDescent="0.3">
      <c r="A9" s="2" t="s">
        <v>170</v>
      </c>
      <c r="B9">
        <v>386.94</v>
      </c>
      <c r="D9">
        <v>98.5</v>
      </c>
      <c r="E9">
        <v>98.62</v>
      </c>
      <c r="F9">
        <v>92.09</v>
      </c>
      <c r="G9">
        <v>95.24</v>
      </c>
      <c r="H9">
        <v>94.58</v>
      </c>
    </row>
    <row r="10" spans="1:10" ht="15.75" thickBot="1" x14ac:dyDescent="0.3">
      <c r="A10" s="2" t="s">
        <v>21</v>
      </c>
      <c r="B10">
        <v>385.07</v>
      </c>
      <c r="C10">
        <v>96.25</v>
      </c>
      <c r="E10">
        <v>98.62</v>
      </c>
      <c r="F10">
        <v>93.43</v>
      </c>
      <c r="G10">
        <v>96.77</v>
      </c>
    </row>
    <row r="11" spans="1:10" ht="15.75" thickBot="1" x14ac:dyDescent="0.3">
      <c r="A11" s="2" t="s">
        <v>182</v>
      </c>
      <c r="B11">
        <v>381.18</v>
      </c>
      <c r="D11">
        <v>94.29</v>
      </c>
      <c r="F11">
        <v>95.37</v>
      </c>
      <c r="G11">
        <v>97.11</v>
      </c>
      <c r="J11">
        <v>94.41</v>
      </c>
    </row>
    <row r="12" spans="1:10" ht="15.75" thickBot="1" x14ac:dyDescent="0.3">
      <c r="A12" s="2" t="s">
        <v>178</v>
      </c>
      <c r="B12">
        <v>379.82</v>
      </c>
      <c r="D12">
        <v>95.64</v>
      </c>
      <c r="E12">
        <v>95.52</v>
      </c>
      <c r="F12">
        <v>95.97</v>
      </c>
      <c r="G12">
        <v>92.69</v>
      </c>
    </row>
    <row r="13" spans="1:10" ht="15.75" thickBot="1" x14ac:dyDescent="0.3">
      <c r="A13" s="2" t="s">
        <v>260</v>
      </c>
      <c r="B13">
        <v>378.53</v>
      </c>
      <c r="E13">
        <v>99.31</v>
      </c>
      <c r="F13">
        <v>88.96</v>
      </c>
      <c r="G13">
        <v>94.56</v>
      </c>
      <c r="H13">
        <v>92.94</v>
      </c>
      <c r="J13">
        <v>91.72</v>
      </c>
    </row>
    <row r="14" spans="1:10" ht="15.75" thickBot="1" x14ac:dyDescent="0.3">
      <c r="A14" s="2" t="s">
        <v>262</v>
      </c>
      <c r="B14">
        <v>378.44</v>
      </c>
      <c r="E14">
        <v>90.88</v>
      </c>
      <c r="G14">
        <v>94.22</v>
      </c>
      <c r="H14">
        <v>95.57</v>
      </c>
      <c r="I14">
        <v>94.65</v>
      </c>
      <c r="J14">
        <v>94</v>
      </c>
    </row>
    <row r="15" spans="1:10" ht="15.75" thickBot="1" x14ac:dyDescent="0.3">
      <c r="A15" s="2" t="s">
        <v>187</v>
      </c>
      <c r="B15">
        <v>377.47</v>
      </c>
      <c r="D15">
        <v>88.57</v>
      </c>
      <c r="E15">
        <v>94.66</v>
      </c>
      <c r="F15">
        <v>94.48</v>
      </c>
      <c r="G15">
        <v>94.9</v>
      </c>
      <c r="H15">
        <v>93.43</v>
      </c>
    </row>
    <row r="16" spans="1:10" ht="15.75" thickBot="1" x14ac:dyDescent="0.3">
      <c r="A16" s="2" t="s">
        <v>188</v>
      </c>
      <c r="B16">
        <v>375.9</v>
      </c>
      <c r="D16">
        <v>88.27</v>
      </c>
      <c r="E16">
        <v>94.66</v>
      </c>
      <c r="G16">
        <v>90.65</v>
      </c>
      <c r="I16">
        <v>99.29</v>
      </c>
      <c r="J16">
        <v>91.3</v>
      </c>
    </row>
    <row r="17" spans="1:10" ht="15.75" thickBot="1" x14ac:dyDescent="0.3">
      <c r="A17" s="2" t="s">
        <v>328</v>
      </c>
      <c r="B17">
        <v>373.28</v>
      </c>
      <c r="C17">
        <v>93.53</v>
      </c>
      <c r="E17">
        <v>95.18</v>
      </c>
      <c r="F17">
        <v>89.4</v>
      </c>
      <c r="G17">
        <v>90.99</v>
      </c>
      <c r="J17">
        <v>93.58</v>
      </c>
    </row>
    <row r="18" spans="1:10" ht="15.75" thickBot="1" x14ac:dyDescent="0.3">
      <c r="A18" s="2" t="s">
        <v>196</v>
      </c>
      <c r="B18">
        <v>372.65</v>
      </c>
      <c r="D18">
        <v>83.76</v>
      </c>
      <c r="E18">
        <v>97.59</v>
      </c>
      <c r="G18">
        <v>92.01</v>
      </c>
      <c r="I18">
        <v>99.29</v>
      </c>
    </row>
    <row r="19" spans="1:10" ht="15.75" thickBot="1" x14ac:dyDescent="0.3">
      <c r="A19" s="2" t="s">
        <v>261</v>
      </c>
      <c r="B19">
        <v>367.33</v>
      </c>
      <c r="E19">
        <v>92.6</v>
      </c>
      <c r="G19">
        <v>92.86</v>
      </c>
      <c r="I19">
        <v>86.63</v>
      </c>
      <c r="J19">
        <v>95.24</v>
      </c>
    </row>
    <row r="20" spans="1:10" ht="15.75" thickBot="1" x14ac:dyDescent="0.3">
      <c r="A20" s="2" t="s">
        <v>19</v>
      </c>
      <c r="B20">
        <v>366.95</v>
      </c>
      <c r="C20">
        <v>96.76</v>
      </c>
      <c r="E20">
        <v>92.43</v>
      </c>
      <c r="F20">
        <v>88.81</v>
      </c>
      <c r="G20">
        <v>88.95</v>
      </c>
    </row>
    <row r="21" spans="1:10" ht="15.75" thickBot="1" x14ac:dyDescent="0.3">
      <c r="A21" s="2" t="s">
        <v>380</v>
      </c>
      <c r="B21">
        <v>366.93</v>
      </c>
      <c r="E21">
        <v>93.98</v>
      </c>
      <c r="G21">
        <v>92.35</v>
      </c>
      <c r="H21">
        <v>85.39</v>
      </c>
      <c r="I21">
        <v>93.23</v>
      </c>
      <c r="J21">
        <v>87.37</v>
      </c>
    </row>
    <row r="22" spans="1:10" ht="15.75" thickBot="1" x14ac:dyDescent="0.3">
      <c r="A22" s="2" t="s">
        <v>186</v>
      </c>
      <c r="B22">
        <v>362.91</v>
      </c>
      <c r="D22">
        <v>89.92</v>
      </c>
      <c r="F22">
        <v>91.04</v>
      </c>
      <c r="G22">
        <v>90.65</v>
      </c>
      <c r="J22">
        <v>91.3</v>
      </c>
    </row>
    <row r="23" spans="1:10" ht="15.75" thickBot="1" x14ac:dyDescent="0.3">
      <c r="A23" s="2" t="s">
        <v>286</v>
      </c>
      <c r="B23">
        <v>357.84</v>
      </c>
      <c r="D23">
        <v>96.54</v>
      </c>
      <c r="E23">
        <v>88.64</v>
      </c>
      <c r="F23">
        <v>86.27</v>
      </c>
      <c r="G23">
        <v>86.39</v>
      </c>
    </row>
    <row r="24" spans="1:10" ht="15.75" thickBot="1" x14ac:dyDescent="0.3">
      <c r="A24" s="2" t="s">
        <v>56</v>
      </c>
      <c r="B24">
        <v>352.93</v>
      </c>
      <c r="C24">
        <v>85.86</v>
      </c>
      <c r="E24">
        <v>87.09</v>
      </c>
      <c r="F24">
        <v>87.46</v>
      </c>
      <c r="G24">
        <v>92.52</v>
      </c>
    </row>
    <row r="25" spans="1:10" ht="15.75" thickBot="1" x14ac:dyDescent="0.3">
      <c r="A25" s="2" t="s">
        <v>37</v>
      </c>
      <c r="B25">
        <v>345.79</v>
      </c>
      <c r="C25">
        <v>90.29</v>
      </c>
      <c r="E25">
        <v>89.33</v>
      </c>
      <c r="F25">
        <v>79.099999999999994</v>
      </c>
      <c r="G25">
        <v>87.07</v>
      </c>
    </row>
    <row r="26" spans="1:10" ht="15.75" thickBot="1" x14ac:dyDescent="0.3">
      <c r="A26" s="2" t="s">
        <v>58</v>
      </c>
      <c r="B26">
        <v>329.59</v>
      </c>
      <c r="C26">
        <v>84.67</v>
      </c>
      <c r="E26">
        <v>82.79</v>
      </c>
      <c r="F26">
        <v>82.54</v>
      </c>
      <c r="G26">
        <v>79.59</v>
      </c>
    </row>
    <row r="27" spans="1:10" ht="15.75" thickBot="1" x14ac:dyDescent="0.3">
      <c r="A27" s="2" t="s">
        <v>28</v>
      </c>
      <c r="B27">
        <v>282.47000000000003</v>
      </c>
      <c r="C27">
        <v>93.02</v>
      </c>
      <c r="D27">
        <v>90.38</v>
      </c>
      <c r="E27">
        <v>98.97</v>
      </c>
      <c r="G27">
        <v>90.48</v>
      </c>
    </row>
    <row r="28" spans="1:10" ht="15.75" thickBot="1" x14ac:dyDescent="0.3">
      <c r="A28" s="2" t="s">
        <v>18</v>
      </c>
      <c r="B28">
        <v>279.33</v>
      </c>
      <c r="C28">
        <v>96.76</v>
      </c>
      <c r="D28">
        <v>89.92</v>
      </c>
      <c r="E28">
        <v>92.94</v>
      </c>
      <c r="G28">
        <v>89.63</v>
      </c>
    </row>
    <row r="29" spans="1:10" ht="15.75" thickBot="1" x14ac:dyDescent="0.3">
      <c r="A29" s="2" t="s">
        <v>30</v>
      </c>
      <c r="B29">
        <v>279.26</v>
      </c>
      <c r="C29">
        <v>92.5</v>
      </c>
      <c r="F29">
        <v>92.54</v>
      </c>
      <c r="G29">
        <v>94.22</v>
      </c>
    </row>
    <row r="30" spans="1:10" ht="15.75" thickBot="1" x14ac:dyDescent="0.3">
      <c r="A30" s="2" t="s">
        <v>35</v>
      </c>
      <c r="B30">
        <v>278.88</v>
      </c>
      <c r="C30">
        <v>90.8</v>
      </c>
      <c r="F30">
        <v>92.84</v>
      </c>
      <c r="G30">
        <v>95.24</v>
      </c>
    </row>
    <row r="31" spans="1:10" ht="15.75" thickBot="1" x14ac:dyDescent="0.3">
      <c r="A31" s="2" t="s">
        <v>52</v>
      </c>
      <c r="B31">
        <v>274.42</v>
      </c>
      <c r="C31">
        <v>86.2</v>
      </c>
      <c r="E31">
        <v>95.87</v>
      </c>
      <c r="G31">
        <v>92.35</v>
      </c>
    </row>
    <row r="32" spans="1:10" ht="15.75" thickBot="1" x14ac:dyDescent="0.3">
      <c r="A32" s="2" t="s">
        <v>45</v>
      </c>
      <c r="B32">
        <v>273.20999999999998</v>
      </c>
      <c r="C32">
        <v>88.59</v>
      </c>
      <c r="D32">
        <v>87.07</v>
      </c>
      <c r="E32">
        <v>93.46</v>
      </c>
      <c r="G32">
        <v>91.16</v>
      </c>
    </row>
    <row r="33" spans="1:9" ht="15.75" thickBot="1" x14ac:dyDescent="0.3">
      <c r="A33" s="2" t="s">
        <v>190</v>
      </c>
      <c r="B33">
        <v>272.45999999999998</v>
      </c>
      <c r="D33">
        <v>86.92</v>
      </c>
      <c r="F33">
        <v>91.49</v>
      </c>
      <c r="G33">
        <v>94.05</v>
      </c>
    </row>
    <row r="34" spans="1:9" ht="15.75" thickBot="1" x14ac:dyDescent="0.3">
      <c r="A34" s="2" t="s">
        <v>274</v>
      </c>
      <c r="B34">
        <v>271.14</v>
      </c>
      <c r="E34">
        <v>93.63</v>
      </c>
      <c r="F34">
        <v>85.67</v>
      </c>
      <c r="G34">
        <v>91.84</v>
      </c>
    </row>
    <row r="35" spans="1:9" ht="15.75" thickBot="1" x14ac:dyDescent="0.3">
      <c r="A35" s="2" t="s">
        <v>53</v>
      </c>
      <c r="B35">
        <v>269.02999999999997</v>
      </c>
      <c r="C35">
        <v>86.2</v>
      </c>
      <c r="F35">
        <v>87.76</v>
      </c>
      <c r="G35">
        <v>95.07</v>
      </c>
    </row>
    <row r="36" spans="1:9" ht="15.75" thickBot="1" x14ac:dyDescent="0.3">
      <c r="A36" s="2" t="s">
        <v>199</v>
      </c>
      <c r="B36">
        <v>267.69</v>
      </c>
      <c r="D36">
        <v>81.349999999999994</v>
      </c>
      <c r="E36">
        <v>94.84</v>
      </c>
      <c r="G36">
        <v>91.5</v>
      </c>
    </row>
    <row r="37" spans="1:9" ht="15.75" thickBot="1" x14ac:dyDescent="0.3">
      <c r="A37" s="2" t="s">
        <v>269</v>
      </c>
      <c r="B37">
        <v>266.12</v>
      </c>
      <c r="E37">
        <v>94.84</v>
      </c>
      <c r="F37">
        <v>87.61</v>
      </c>
      <c r="G37">
        <v>83.67</v>
      </c>
    </row>
    <row r="38" spans="1:9" ht="15.75" thickBot="1" x14ac:dyDescent="0.3">
      <c r="A38" s="2" t="s">
        <v>198</v>
      </c>
      <c r="B38">
        <v>265.67</v>
      </c>
      <c r="D38">
        <v>83.16</v>
      </c>
      <c r="E38">
        <v>94.15</v>
      </c>
      <c r="F38">
        <v>88.36</v>
      </c>
    </row>
    <row r="39" spans="1:9" ht="15.75" thickBot="1" x14ac:dyDescent="0.3">
      <c r="A39" s="2" t="s">
        <v>297</v>
      </c>
      <c r="B39">
        <v>263.76</v>
      </c>
      <c r="E39">
        <v>85.71</v>
      </c>
      <c r="F39">
        <v>87.91</v>
      </c>
      <c r="G39">
        <v>90.14</v>
      </c>
    </row>
    <row r="40" spans="1:9" ht="15.75" thickBot="1" x14ac:dyDescent="0.3">
      <c r="A40" s="2" t="s">
        <v>43</v>
      </c>
      <c r="B40">
        <v>263.60000000000002</v>
      </c>
      <c r="C40">
        <v>88.93</v>
      </c>
      <c r="D40">
        <v>89.32</v>
      </c>
      <c r="F40">
        <v>84.48</v>
      </c>
      <c r="G40">
        <v>89.8</v>
      </c>
    </row>
    <row r="41" spans="1:9" ht="15.75" thickBot="1" x14ac:dyDescent="0.3">
      <c r="A41" s="2" t="s">
        <v>357</v>
      </c>
      <c r="B41">
        <v>262.42</v>
      </c>
      <c r="F41">
        <v>85.97</v>
      </c>
      <c r="G41">
        <v>88.27</v>
      </c>
      <c r="H41">
        <v>88.18</v>
      </c>
    </row>
    <row r="42" spans="1:9" ht="15.75" thickBot="1" x14ac:dyDescent="0.3">
      <c r="A42" s="2" t="s">
        <v>298</v>
      </c>
      <c r="B42">
        <v>260.95</v>
      </c>
      <c r="E42">
        <v>85.37</v>
      </c>
      <c r="F42">
        <v>87.31</v>
      </c>
      <c r="G42">
        <v>88.27</v>
      </c>
    </row>
    <row r="43" spans="1:9" ht="15.75" thickBot="1" x14ac:dyDescent="0.3">
      <c r="A43" s="2" t="s">
        <v>279</v>
      </c>
      <c r="B43">
        <v>260.77999999999997</v>
      </c>
      <c r="E43">
        <v>90.36</v>
      </c>
      <c r="F43">
        <v>85.22</v>
      </c>
      <c r="G43">
        <v>85.2</v>
      </c>
    </row>
    <row r="44" spans="1:9" ht="15.75" thickBot="1" x14ac:dyDescent="0.3">
      <c r="A44" s="2" t="s">
        <v>372</v>
      </c>
      <c r="B44">
        <v>256.10000000000002</v>
      </c>
      <c r="F44">
        <v>76.87</v>
      </c>
      <c r="G44">
        <v>83.33</v>
      </c>
      <c r="I44">
        <v>95.9</v>
      </c>
    </row>
    <row r="45" spans="1:9" ht="15.75" thickBot="1" x14ac:dyDescent="0.3">
      <c r="A45" s="2" t="s">
        <v>281</v>
      </c>
      <c r="B45">
        <v>256.04000000000002</v>
      </c>
      <c r="E45">
        <v>89.85</v>
      </c>
      <c r="F45">
        <v>85.07</v>
      </c>
      <c r="G45">
        <v>81.12</v>
      </c>
    </row>
    <row r="46" spans="1:9" ht="15.75" thickBot="1" x14ac:dyDescent="0.3">
      <c r="A46" s="2" t="s">
        <v>257</v>
      </c>
      <c r="B46">
        <v>255.71</v>
      </c>
      <c r="E46">
        <v>90.36</v>
      </c>
      <c r="F46">
        <v>80.150000000000006</v>
      </c>
      <c r="G46">
        <v>85.2</v>
      </c>
    </row>
    <row r="47" spans="1:9" ht="15.75" thickBot="1" x14ac:dyDescent="0.3">
      <c r="A47" s="2" t="s">
        <v>278</v>
      </c>
      <c r="B47">
        <v>255.66</v>
      </c>
      <c r="E47">
        <v>90.36</v>
      </c>
      <c r="F47">
        <v>79.25</v>
      </c>
      <c r="G47">
        <v>86.05</v>
      </c>
    </row>
    <row r="48" spans="1:9" ht="15.75" thickBot="1" x14ac:dyDescent="0.3">
      <c r="A48" s="2" t="s">
        <v>308</v>
      </c>
      <c r="B48">
        <v>252.19</v>
      </c>
      <c r="E48">
        <v>80.38</v>
      </c>
      <c r="F48">
        <v>86.27</v>
      </c>
      <c r="G48">
        <v>85.54</v>
      </c>
    </row>
    <row r="49" spans="1:7" ht="15.75" thickBot="1" x14ac:dyDescent="0.3">
      <c r="A49" s="2" t="s">
        <v>192</v>
      </c>
      <c r="B49">
        <v>247.81</v>
      </c>
      <c r="D49">
        <v>85.56</v>
      </c>
      <c r="E49">
        <v>84.34</v>
      </c>
      <c r="F49">
        <v>77.91</v>
      </c>
    </row>
    <row r="50" spans="1:7" ht="15.75" thickBot="1" x14ac:dyDescent="0.3">
      <c r="A50" s="2" t="s">
        <v>14</v>
      </c>
      <c r="B50">
        <v>198.81</v>
      </c>
      <c r="C50">
        <v>100</v>
      </c>
      <c r="D50">
        <v>97.44</v>
      </c>
      <c r="F50">
        <v>98.81</v>
      </c>
    </row>
    <row r="51" spans="1:7" ht="15.75" thickBot="1" x14ac:dyDescent="0.3">
      <c r="A51" s="2" t="s">
        <v>20</v>
      </c>
      <c r="B51">
        <v>194.82</v>
      </c>
      <c r="C51">
        <v>96.59</v>
      </c>
      <c r="D51">
        <v>96.69</v>
      </c>
      <c r="G51">
        <v>98.13</v>
      </c>
    </row>
    <row r="52" spans="1:7" ht="15.75" thickBot="1" x14ac:dyDescent="0.3">
      <c r="A52" s="2" t="s">
        <v>17</v>
      </c>
      <c r="B52">
        <v>190.98</v>
      </c>
      <c r="C52">
        <v>97.1</v>
      </c>
      <c r="D52">
        <v>93.08</v>
      </c>
      <c r="G52">
        <v>93.88</v>
      </c>
    </row>
    <row r="53" spans="1:7" ht="15.75" thickBot="1" x14ac:dyDescent="0.3">
      <c r="A53" s="2" t="s">
        <v>378</v>
      </c>
      <c r="B53">
        <v>190.12</v>
      </c>
      <c r="F53">
        <v>95.22</v>
      </c>
      <c r="G53">
        <v>94.9</v>
      </c>
    </row>
    <row r="54" spans="1:7" ht="15.75" thickBot="1" x14ac:dyDescent="0.3">
      <c r="A54" s="2" t="s">
        <v>22</v>
      </c>
      <c r="B54">
        <v>189.62</v>
      </c>
      <c r="C54">
        <v>95.74</v>
      </c>
      <c r="D54">
        <v>95.34</v>
      </c>
      <c r="F54">
        <v>93.88</v>
      </c>
    </row>
    <row r="55" spans="1:7" ht="15.75" thickBot="1" x14ac:dyDescent="0.3">
      <c r="A55" s="2" t="s">
        <v>342</v>
      </c>
      <c r="B55">
        <v>186.99</v>
      </c>
      <c r="F55">
        <v>93.28</v>
      </c>
      <c r="G55">
        <v>93.71</v>
      </c>
    </row>
    <row r="56" spans="1:7" ht="15.75" thickBot="1" x14ac:dyDescent="0.3">
      <c r="A56" s="2" t="s">
        <v>33</v>
      </c>
      <c r="B56">
        <v>186.55</v>
      </c>
      <c r="C56">
        <v>91.65</v>
      </c>
      <c r="G56">
        <v>94.9</v>
      </c>
    </row>
    <row r="57" spans="1:7" ht="15.75" thickBot="1" x14ac:dyDescent="0.3">
      <c r="A57" s="2" t="s">
        <v>29</v>
      </c>
      <c r="B57">
        <v>183.66</v>
      </c>
      <c r="C57">
        <v>92.84</v>
      </c>
      <c r="G57">
        <v>90.82</v>
      </c>
    </row>
    <row r="58" spans="1:7" ht="15.75" thickBot="1" x14ac:dyDescent="0.3">
      <c r="A58" s="2" t="s">
        <v>191</v>
      </c>
      <c r="B58">
        <v>182.59</v>
      </c>
      <c r="D58">
        <v>86.77</v>
      </c>
      <c r="F58">
        <v>95.82</v>
      </c>
    </row>
    <row r="59" spans="1:7" ht="15.75" thickBot="1" x14ac:dyDescent="0.3">
      <c r="A59" s="2" t="s">
        <v>277</v>
      </c>
      <c r="B59">
        <v>181.9</v>
      </c>
      <c r="E59">
        <v>93.12</v>
      </c>
      <c r="G59">
        <v>88.78</v>
      </c>
    </row>
    <row r="60" spans="1:7" ht="15.75" thickBot="1" x14ac:dyDescent="0.3">
      <c r="A60" s="2" t="s">
        <v>344</v>
      </c>
      <c r="B60">
        <v>181.46</v>
      </c>
      <c r="F60">
        <v>90.3</v>
      </c>
      <c r="G60">
        <v>91.16</v>
      </c>
    </row>
    <row r="61" spans="1:7" ht="15.75" thickBot="1" x14ac:dyDescent="0.3">
      <c r="A61" s="2" t="s">
        <v>418</v>
      </c>
      <c r="B61">
        <v>181.09</v>
      </c>
      <c r="F61">
        <v>88.06</v>
      </c>
      <c r="G61">
        <v>93.03</v>
      </c>
    </row>
    <row r="62" spans="1:7" ht="15.75" thickBot="1" x14ac:dyDescent="0.3">
      <c r="A62" s="2" t="s">
        <v>256</v>
      </c>
      <c r="B62">
        <v>181.04</v>
      </c>
      <c r="E62">
        <v>92.6</v>
      </c>
      <c r="G62">
        <v>88.44</v>
      </c>
    </row>
    <row r="63" spans="1:7" ht="15.75" thickBot="1" x14ac:dyDescent="0.3">
      <c r="A63" s="2" t="s">
        <v>266</v>
      </c>
      <c r="B63">
        <v>180.69</v>
      </c>
      <c r="E63">
        <v>96.21</v>
      </c>
      <c r="F63">
        <v>84.48</v>
      </c>
    </row>
    <row r="64" spans="1:7" ht="15.75" thickBot="1" x14ac:dyDescent="0.3">
      <c r="A64" s="2" t="s">
        <v>271</v>
      </c>
      <c r="B64">
        <v>180.54</v>
      </c>
      <c r="E64">
        <v>94.15</v>
      </c>
      <c r="G64">
        <v>86.39</v>
      </c>
    </row>
    <row r="65" spans="1:9" ht="15.75" thickBot="1" x14ac:dyDescent="0.3">
      <c r="A65" s="2" t="s">
        <v>349</v>
      </c>
      <c r="B65">
        <v>180.2</v>
      </c>
      <c r="F65">
        <v>88.36</v>
      </c>
      <c r="G65">
        <v>91.84</v>
      </c>
    </row>
    <row r="66" spans="1:9" ht="15.75" thickBot="1" x14ac:dyDescent="0.3">
      <c r="A66" s="2" t="s">
        <v>117</v>
      </c>
      <c r="B66">
        <v>180.07</v>
      </c>
      <c r="C66">
        <v>87.56</v>
      </c>
      <c r="I66">
        <v>92.51</v>
      </c>
    </row>
    <row r="67" spans="1:9" ht="15.75" thickBot="1" x14ac:dyDescent="0.3">
      <c r="A67" s="2" t="s">
        <v>38</v>
      </c>
      <c r="B67">
        <v>176.34</v>
      </c>
      <c r="C67">
        <v>89.61</v>
      </c>
      <c r="G67">
        <v>86.73</v>
      </c>
    </row>
    <row r="68" spans="1:9" ht="15.75" thickBot="1" x14ac:dyDescent="0.3">
      <c r="A68" s="2" t="s">
        <v>351</v>
      </c>
      <c r="B68">
        <v>175.2</v>
      </c>
      <c r="F68">
        <v>87.61</v>
      </c>
      <c r="G68">
        <v>87.59</v>
      </c>
    </row>
    <row r="69" spans="1:9" ht="15.75" thickBot="1" x14ac:dyDescent="0.3">
      <c r="A69" s="2" t="s">
        <v>285</v>
      </c>
      <c r="B69">
        <v>174.83</v>
      </c>
      <c r="E69">
        <v>89.16</v>
      </c>
      <c r="F69">
        <v>85.67</v>
      </c>
    </row>
    <row r="70" spans="1:9" ht="15.75" thickBot="1" x14ac:dyDescent="0.3">
      <c r="A70" s="2" t="s">
        <v>44</v>
      </c>
      <c r="B70">
        <v>174.65</v>
      </c>
      <c r="C70">
        <v>88.59</v>
      </c>
      <c r="E70">
        <v>86.06</v>
      </c>
    </row>
    <row r="71" spans="1:9" ht="15.75" thickBot="1" x14ac:dyDescent="0.3">
      <c r="A71" s="2" t="s">
        <v>290</v>
      </c>
      <c r="B71">
        <v>174.33</v>
      </c>
      <c r="E71">
        <v>87.09</v>
      </c>
      <c r="G71">
        <v>87.24</v>
      </c>
    </row>
    <row r="72" spans="1:9" ht="15.75" thickBot="1" x14ac:dyDescent="0.3">
      <c r="A72" s="2" t="s">
        <v>294</v>
      </c>
      <c r="B72">
        <v>173.56</v>
      </c>
      <c r="E72">
        <v>86.4</v>
      </c>
      <c r="F72">
        <v>87.16</v>
      </c>
    </row>
    <row r="73" spans="1:9" ht="15.75" thickBot="1" x14ac:dyDescent="0.3">
      <c r="A73" s="2" t="s">
        <v>289</v>
      </c>
      <c r="B73">
        <v>172.93</v>
      </c>
      <c r="E73">
        <v>87.26</v>
      </c>
      <c r="F73">
        <v>85.67</v>
      </c>
    </row>
    <row r="74" spans="1:9" ht="15.75" thickBot="1" x14ac:dyDescent="0.3">
      <c r="A74" s="2" t="s">
        <v>363</v>
      </c>
      <c r="B74">
        <v>171.62</v>
      </c>
      <c r="F74">
        <v>84.03</v>
      </c>
      <c r="G74">
        <v>87.59</v>
      </c>
    </row>
    <row r="75" spans="1:9" ht="15.75" thickBot="1" x14ac:dyDescent="0.3">
      <c r="A75" s="2" t="s">
        <v>293</v>
      </c>
      <c r="B75">
        <v>171.25</v>
      </c>
      <c r="E75">
        <v>86.92</v>
      </c>
      <c r="F75">
        <v>84.33</v>
      </c>
    </row>
    <row r="76" spans="1:9" ht="15.75" thickBot="1" x14ac:dyDescent="0.3">
      <c r="A76" s="2" t="s">
        <v>300</v>
      </c>
      <c r="B76">
        <v>170.72</v>
      </c>
      <c r="E76">
        <v>85.2</v>
      </c>
      <c r="F76">
        <v>85.52</v>
      </c>
    </row>
    <row r="77" spans="1:9" ht="15.75" thickBot="1" x14ac:dyDescent="0.3">
      <c r="A77" s="2" t="s">
        <v>75</v>
      </c>
      <c r="B77">
        <v>169.62</v>
      </c>
      <c r="C77">
        <v>73.42</v>
      </c>
      <c r="D77">
        <v>83.91</v>
      </c>
      <c r="E77">
        <v>85.71</v>
      </c>
    </row>
    <row r="78" spans="1:9" ht="15.75" thickBot="1" x14ac:dyDescent="0.3">
      <c r="A78" s="2" t="s">
        <v>407</v>
      </c>
      <c r="B78">
        <v>169.45</v>
      </c>
      <c r="F78">
        <v>87.31</v>
      </c>
      <c r="G78">
        <v>82.14</v>
      </c>
    </row>
    <row r="79" spans="1:9" ht="15.75" thickBot="1" x14ac:dyDescent="0.3">
      <c r="A79" s="2" t="s">
        <v>364</v>
      </c>
      <c r="B79">
        <v>169.14</v>
      </c>
      <c r="F79">
        <v>81.040000000000006</v>
      </c>
      <c r="G79">
        <v>88.1</v>
      </c>
    </row>
    <row r="80" spans="1:9" ht="15.75" thickBot="1" x14ac:dyDescent="0.3">
      <c r="A80" s="2" t="s">
        <v>303</v>
      </c>
      <c r="B80">
        <v>167.83</v>
      </c>
      <c r="E80">
        <v>83.48</v>
      </c>
      <c r="G80">
        <v>84.35</v>
      </c>
    </row>
    <row r="81" spans="1:7" ht="15.75" thickBot="1" x14ac:dyDescent="0.3">
      <c r="A81" s="2" t="s">
        <v>61</v>
      </c>
      <c r="B81">
        <v>167.83</v>
      </c>
      <c r="C81">
        <v>83.99</v>
      </c>
      <c r="G81">
        <v>83.84</v>
      </c>
    </row>
    <row r="82" spans="1:7" ht="15.75" thickBot="1" x14ac:dyDescent="0.3">
      <c r="A82" s="2" t="s">
        <v>292</v>
      </c>
      <c r="B82">
        <v>167.05</v>
      </c>
      <c r="E82">
        <v>87.09</v>
      </c>
      <c r="G82">
        <v>79.760000000000005</v>
      </c>
    </row>
    <row r="83" spans="1:7" ht="15.75" customHeight="1" thickBot="1" x14ac:dyDescent="0.3">
      <c r="A83" s="2" t="s">
        <v>361</v>
      </c>
      <c r="B83">
        <v>165.41</v>
      </c>
      <c r="F83">
        <v>84.63</v>
      </c>
      <c r="G83">
        <v>80.78</v>
      </c>
    </row>
    <row r="84" spans="1:7" ht="15.75" thickBot="1" x14ac:dyDescent="0.3">
      <c r="A84" s="2" t="s">
        <v>259</v>
      </c>
      <c r="B84">
        <v>164.61</v>
      </c>
      <c r="E84">
        <v>84.68</v>
      </c>
      <c r="G84">
        <v>79.930000000000007</v>
      </c>
    </row>
    <row r="85" spans="1:7" ht="15.75" thickBot="1" x14ac:dyDescent="0.3">
      <c r="A85" s="2" t="s">
        <v>296</v>
      </c>
      <c r="B85">
        <v>164.27</v>
      </c>
      <c r="E85">
        <v>86.06</v>
      </c>
      <c r="F85">
        <v>78.209999999999994</v>
      </c>
    </row>
    <row r="86" spans="1:7" ht="15.75" thickBot="1" x14ac:dyDescent="0.3">
      <c r="A86" s="2" t="s">
        <v>312</v>
      </c>
      <c r="B86">
        <v>162.25</v>
      </c>
      <c r="E86">
        <v>75.22</v>
      </c>
      <c r="G86">
        <v>86.73</v>
      </c>
    </row>
    <row r="87" spans="1:7" ht="15.75" thickBot="1" x14ac:dyDescent="0.3">
      <c r="A87" s="2" t="s">
        <v>371</v>
      </c>
      <c r="B87">
        <v>160.71</v>
      </c>
      <c r="F87">
        <v>76.87</v>
      </c>
      <c r="G87">
        <v>83.84</v>
      </c>
    </row>
    <row r="88" spans="1:7" ht="15.75" thickBot="1" x14ac:dyDescent="0.3">
      <c r="A88" s="2" t="s">
        <v>306</v>
      </c>
      <c r="B88">
        <v>160.27000000000001</v>
      </c>
      <c r="E88">
        <v>81.760000000000005</v>
      </c>
      <c r="F88">
        <v>78.510000000000005</v>
      </c>
    </row>
    <row r="89" spans="1:7" ht="15.75" thickBot="1" x14ac:dyDescent="0.3">
      <c r="A89" s="2" t="s">
        <v>304</v>
      </c>
      <c r="B89">
        <v>160.25</v>
      </c>
      <c r="E89">
        <v>82.79</v>
      </c>
      <c r="F89">
        <v>77.459999999999994</v>
      </c>
    </row>
    <row r="90" spans="1:7" ht="15.75" thickBot="1" x14ac:dyDescent="0.3">
      <c r="A90" s="2" t="s">
        <v>309</v>
      </c>
      <c r="B90">
        <v>160.22999999999999</v>
      </c>
      <c r="E90">
        <v>80.38</v>
      </c>
      <c r="F90">
        <v>79.849999999999994</v>
      </c>
    </row>
    <row r="91" spans="1:7" ht="15.75" thickBot="1" x14ac:dyDescent="0.3">
      <c r="A91" s="2" t="s">
        <v>204</v>
      </c>
      <c r="B91">
        <v>156.24</v>
      </c>
      <c r="D91">
        <v>77.14</v>
      </c>
      <c r="F91">
        <v>79.099999999999994</v>
      </c>
    </row>
    <row r="92" spans="1:7" ht="15.75" thickBot="1" x14ac:dyDescent="0.3">
      <c r="A92" s="2" t="s">
        <v>307</v>
      </c>
      <c r="B92">
        <v>151.93</v>
      </c>
      <c r="C92">
        <v>71.209999999999994</v>
      </c>
      <c r="E92">
        <v>80.72</v>
      </c>
    </row>
    <row r="93" spans="1:7" ht="15.75" thickBot="1" x14ac:dyDescent="0.3">
      <c r="A93" s="2" t="s">
        <v>213</v>
      </c>
      <c r="B93">
        <v>147.58000000000001</v>
      </c>
      <c r="D93">
        <v>67.819999999999993</v>
      </c>
      <c r="G93">
        <v>79.760000000000005</v>
      </c>
    </row>
    <row r="94" spans="1:7" ht="15.75" thickBot="1" x14ac:dyDescent="0.3">
      <c r="A94" s="2" t="s">
        <v>164</v>
      </c>
      <c r="B94">
        <v>99.7</v>
      </c>
      <c r="D94">
        <v>99.7</v>
      </c>
    </row>
    <row r="95" spans="1:7" ht="15.75" thickBot="1" x14ac:dyDescent="0.3">
      <c r="A95" s="2" t="s">
        <v>167</v>
      </c>
      <c r="B95">
        <v>98.8</v>
      </c>
      <c r="D95">
        <v>98.8</v>
      </c>
    </row>
    <row r="96" spans="1:7" ht="15.75" thickBot="1" x14ac:dyDescent="0.3">
      <c r="A96" s="2" t="s">
        <v>15</v>
      </c>
      <c r="B96">
        <v>98.3</v>
      </c>
      <c r="C96">
        <v>98.3</v>
      </c>
      <c r="D96">
        <v>94.14</v>
      </c>
    </row>
    <row r="97" spans="1:7" ht="15.75" thickBot="1" x14ac:dyDescent="0.3">
      <c r="A97" s="2" t="s">
        <v>16</v>
      </c>
      <c r="B97">
        <v>97.79</v>
      </c>
      <c r="C97">
        <v>97.79</v>
      </c>
    </row>
    <row r="98" spans="1:7" ht="15.75" thickBot="1" x14ac:dyDescent="0.3">
      <c r="A98" s="2" t="s">
        <v>176</v>
      </c>
      <c r="B98">
        <v>96.94</v>
      </c>
      <c r="G98">
        <v>96.94</v>
      </c>
    </row>
    <row r="99" spans="1:7" ht="15.75" thickBot="1" x14ac:dyDescent="0.3">
      <c r="A99" s="2" t="s">
        <v>177</v>
      </c>
      <c r="B99">
        <v>96.54</v>
      </c>
      <c r="D99">
        <v>96.54</v>
      </c>
    </row>
    <row r="100" spans="1:7" ht="15.75" thickBot="1" x14ac:dyDescent="0.3">
      <c r="A100" s="2" t="s">
        <v>249</v>
      </c>
      <c r="B100">
        <v>95.52</v>
      </c>
      <c r="E100">
        <v>95.52</v>
      </c>
    </row>
    <row r="101" spans="1:7" ht="15.75" thickBot="1" x14ac:dyDescent="0.3">
      <c r="A101" s="2" t="s">
        <v>180</v>
      </c>
      <c r="B101">
        <v>95.49</v>
      </c>
      <c r="D101">
        <v>95.49</v>
      </c>
    </row>
    <row r="102" spans="1:7" ht="15.75" thickBot="1" x14ac:dyDescent="0.3">
      <c r="A102" s="2" t="s">
        <v>24</v>
      </c>
      <c r="B102">
        <v>94.89</v>
      </c>
      <c r="C102">
        <v>94.89</v>
      </c>
      <c r="D102">
        <v>85.26</v>
      </c>
    </row>
    <row r="103" spans="1:7" ht="15.75" thickBot="1" x14ac:dyDescent="0.3">
      <c r="A103" s="2" t="s">
        <v>250</v>
      </c>
      <c r="B103">
        <v>94.66</v>
      </c>
      <c r="E103">
        <v>94.66</v>
      </c>
    </row>
    <row r="104" spans="1:7" ht="15.75" thickBot="1" x14ac:dyDescent="0.3">
      <c r="A104" s="2" t="s">
        <v>251</v>
      </c>
      <c r="B104">
        <v>94.15</v>
      </c>
      <c r="E104">
        <v>94.15</v>
      </c>
    </row>
    <row r="105" spans="1:7" ht="15.75" thickBot="1" x14ac:dyDescent="0.3">
      <c r="A105" s="2" t="s">
        <v>26</v>
      </c>
      <c r="B105">
        <v>94.04</v>
      </c>
      <c r="C105">
        <v>94.04</v>
      </c>
      <c r="D105">
        <v>92.23</v>
      </c>
    </row>
    <row r="106" spans="1:7" ht="15.75" thickBot="1" x14ac:dyDescent="0.3">
      <c r="A106" s="2" t="s">
        <v>252</v>
      </c>
      <c r="B106">
        <v>93.98</v>
      </c>
      <c r="E106">
        <v>93.98</v>
      </c>
    </row>
    <row r="107" spans="1:7" ht="15.75" thickBot="1" x14ac:dyDescent="0.3">
      <c r="A107" s="2" t="s">
        <v>113</v>
      </c>
      <c r="B107">
        <v>93.36</v>
      </c>
      <c r="C107">
        <v>93.36</v>
      </c>
    </row>
    <row r="108" spans="1:7" ht="15.75" thickBot="1" x14ac:dyDescent="0.3">
      <c r="A108" s="2" t="s">
        <v>114</v>
      </c>
      <c r="B108">
        <v>93.02</v>
      </c>
      <c r="C108">
        <v>93.02</v>
      </c>
    </row>
    <row r="109" spans="1:7" ht="15.75" thickBot="1" x14ac:dyDescent="0.3">
      <c r="A109" s="2" t="s">
        <v>183</v>
      </c>
      <c r="B109">
        <v>92.63</v>
      </c>
      <c r="D109">
        <v>92.63</v>
      </c>
    </row>
    <row r="110" spans="1:7" ht="15.75" thickBot="1" x14ac:dyDescent="0.3">
      <c r="A110" s="2" t="s">
        <v>184</v>
      </c>
      <c r="B110">
        <v>92.33</v>
      </c>
      <c r="D110">
        <v>92.33</v>
      </c>
    </row>
    <row r="111" spans="1:7" ht="15.75" thickBot="1" x14ac:dyDescent="0.3">
      <c r="A111" s="2" t="s">
        <v>343</v>
      </c>
      <c r="B111">
        <v>92.24</v>
      </c>
      <c r="F111">
        <v>92.24</v>
      </c>
    </row>
    <row r="112" spans="1:7" ht="15.75" thickBot="1" x14ac:dyDescent="0.3">
      <c r="A112" s="2" t="s">
        <v>32</v>
      </c>
      <c r="B112">
        <v>92.16</v>
      </c>
      <c r="C112">
        <v>92.16</v>
      </c>
    </row>
    <row r="113" spans="1:10" ht="15.75" thickBot="1" x14ac:dyDescent="0.3">
      <c r="A113" s="2" t="s">
        <v>381</v>
      </c>
      <c r="B113">
        <v>91.67</v>
      </c>
      <c r="G113">
        <v>91.67</v>
      </c>
    </row>
    <row r="114" spans="1:10" ht="15.75" thickBot="1" x14ac:dyDescent="0.3">
      <c r="A114" s="2" t="s">
        <v>382</v>
      </c>
      <c r="B114">
        <v>91.5</v>
      </c>
      <c r="G114">
        <v>91.5</v>
      </c>
    </row>
    <row r="115" spans="1:10" ht="15.75" thickBot="1" x14ac:dyDescent="0.3">
      <c r="A115" s="2" t="s">
        <v>383</v>
      </c>
      <c r="B115">
        <v>91.5</v>
      </c>
      <c r="G115">
        <v>91.5</v>
      </c>
    </row>
    <row r="116" spans="1:10" ht="15.75" thickBot="1" x14ac:dyDescent="0.3">
      <c r="A116" s="2" t="s">
        <v>384</v>
      </c>
      <c r="B116">
        <v>91.33</v>
      </c>
      <c r="G116">
        <v>91.33</v>
      </c>
    </row>
    <row r="117" spans="1:10" ht="15.75" thickBot="1" x14ac:dyDescent="0.3">
      <c r="A117" s="2" t="s">
        <v>115</v>
      </c>
      <c r="B117">
        <v>91.31</v>
      </c>
      <c r="C117">
        <v>91.31</v>
      </c>
    </row>
    <row r="118" spans="1:10" ht="15.75" thickBot="1" x14ac:dyDescent="0.3">
      <c r="A118" s="2" t="s">
        <v>34</v>
      </c>
      <c r="B118">
        <v>91.14</v>
      </c>
      <c r="C118">
        <v>91.14</v>
      </c>
    </row>
    <row r="119" spans="1:10" ht="15.75" thickBot="1" x14ac:dyDescent="0.3">
      <c r="A119" s="2" t="s">
        <v>385</v>
      </c>
      <c r="B119">
        <v>90.99</v>
      </c>
      <c r="G119">
        <v>90.99</v>
      </c>
    </row>
    <row r="120" spans="1:10" ht="15.75" thickBot="1" x14ac:dyDescent="0.3">
      <c r="A120" s="2" t="s">
        <v>386</v>
      </c>
      <c r="B120">
        <v>90.65</v>
      </c>
      <c r="G120">
        <v>90.65</v>
      </c>
    </row>
    <row r="121" spans="1:10" ht="15.75" thickBot="1" x14ac:dyDescent="0.3">
      <c r="A121" s="2" t="s">
        <v>387</v>
      </c>
      <c r="B121">
        <v>90.48</v>
      </c>
      <c r="G121">
        <v>90.48</v>
      </c>
    </row>
    <row r="122" spans="1:10" ht="15.75" thickBot="1" x14ac:dyDescent="0.3">
      <c r="A122" s="2" t="s">
        <v>36</v>
      </c>
      <c r="B122">
        <v>90.29</v>
      </c>
      <c r="C122">
        <v>90.29</v>
      </c>
    </row>
    <row r="123" spans="1:10" ht="15.75" thickBot="1" x14ac:dyDescent="0.3">
      <c r="A123" s="3" t="s">
        <v>446</v>
      </c>
      <c r="B123">
        <v>90.27</v>
      </c>
      <c r="J123">
        <v>90.27</v>
      </c>
    </row>
    <row r="124" spans="1:10" ht="15.75" thickBot="1" x14ac:dyDescent="0.3">
      <c r="A124" s="2" t="s">
        <v>345</v>
      </c>
      <c r="B124">
        <v>90.15</v>
      </c>
      <c r="F124">
        <v>90.15</v>
      </c>
    </row>
    <row r="125" spans="1:10" ht="15.75" thickBot="1" x14ac:dyDescent="0.3">
      <c r="A125" s="2" t="s">
        <v>388</v>
      </c>
      <c r="B125">
        <v>89.8</v>
      </c>
      <c r="G125">
        <v>89.8</v>
      </c>
    </row>
    <row r="126" spans="1:10" ht="15.75" thickBot="1" x14ac:dyDescent="0.3">
      <c r="A126" s="2" t="s">
        <v>346</v>
      </c>
      <c r="B126">
        <v>89.7</v>
      </c>
      <c r="F126">
        <v>89.7</v>
      </c>
    </row>
    <row r="127" spans="1:10" ht="15.75" thickBot="1" x14ac:dyDescent="0.3">
      <c r="A127" s="2" t="s">
        <v>282</v>
      </c>
      <c r="B127">
        <v>89.33</v>
      </c>
      <c r="E127">
        <v>89.33</v>
      </c>
    </row>
    <row r="128" spans="1:10" ht="15.75" thickBot="1" x14ac:dyDescent="0.3">
      <c r="A128" s="2" t="s">
        <v>41</v>
      </c>
      <c r="B128">
        <v>89.27</v>
      </c>
      <c r="C128">
        <v>89.27</v>
      </c>
    </row>
    <row r="129" spans="1:7" ht="15.75" thickBot="1" x14ac:dyDescent="0.3">
      <c r="A129" s="2" t="s">
        <v>40</v>
      </c>
      <c r="B129">
        <v>89.27</v>
      </c>
      <c r="C129">
        <v>89.27</v>
      </c>
    </row>
    <row r="130" spans="1:7" ht="15.75" thickBot="1" x14ac:dyDescent="0.3">
      <c r="A130" s="2" t="s">
        <v>39</v>
      </c>
      <c r="B130">
        <v>89.27</v>
      </c>
      <c r="C130">
        <v>89.27</v>
      </c>
    </row>
    <row r="131" spans="1:7" ht="15.75" thickBot="1" x14ac:dyDescent="0.3">
      <c r="A131" s="2" t="s">
        <v>389</v>
      </c>
      <c r="B131">
        <v>88.95</v>
      </c>
      <c r="G131">
        <v>88.95</v>
      </c>
    </row>
    <row r="132" spans="1:7" ht="15.75" thickBot="1" x14ac:dyDescent="0.3">
      <c r="A132" s="2" t="s">
        <v>42</v>
      </c>
      <c r="B132">
        <v>88.93</v>
      </c>
      <c r="C132">
        <v>88.93</v>
      </c>
    </row>
    <row r="133" spans="1:7" ht="15.75" thickBot="1" x14ac:dyDescent="0.3">
      <c r="A133" s="2" t="s">
        <v>348</v>
      </c>
      <c r="B133">
        <v>88.66</v>
      </c>
      <c r="F133">
        <v>88.66</v>
      </c>
    </row>
    <row r="134" spans="1:7" ht="15.75" thickBot="1" x14ac:dyDescent="0.3">
      <c r="A134" s="2" t="s">
        <v>116</v>
      </c>
      <c r="B134">
        <v>88.59</v>
      </c>
      <c r="C134">
        <v>88.59</v>
      </c>
    </row>
    <row r="135" spans="1:7" ht="15.75" thickBot="1" x14ac:dyDescent="0.3">
      <c r="A135" s="2" t="s">
        <v>390</v>
      </c>
      <c r="B135">
        <v>88.27</v>
      </c>
      <c r="G135">
        <v>88.27</v>
      </c>
    </row>
    <row r="136" spans="1:7" ht="15.75" thickBot="1" x14ac:dyDescent="0.3">
      <c r="A136" s="2" t="s">
        <v>46</v>
      </c>
      <c r="B136">
        <v>88.25</v>
      </c>
      <c r="C136">
        <v>88.25</v>
      </c>
    </row>
    <row r="137" spans="1:7" ht="15.75" thickBot="1" x14ac:dyDescent="0.3">
      <c r="A137" s="2" t="s">
        <v>416</v>
      </c>
      <c r="B137">
        <v>88.1</v>
      </c>
      <c r="G137">
        <v>88.1</v>
      </c>
    </row>
    <row r="138" spans="1:7" ht="15.75" thickBot="1" x14ac:dyDescent="0.3">
      <c r="A138" s="2" t="s">
        <v>47</v>
      </c>
      <c r="B138">
        <v>87.9</v>
      </c>
      <c r="C138">
        <v>87.9</v>
      </c>
    </row>
    <row r="139" spans="1:7" ht="15.75" thickBot="1" x14ac:dyDescent="0.3">
      <c r="A139" s="2" t="s">
        <v>316</v>
      </c>
      <c r="B139">
        <v>87.61</v>
      </c>
      <c r="E139">
        <v>87.61</v>
      </c>
    </row>
    <row r="140" spans="1:7" ht="15.75" thickBot="1" x14ac:dyDescent="0.3">
      <c r="A140" s="2" t="s">
        <v>393</v>
      </c>
      <c r="B140">
        <v>87.59</v>
      </c>
      <c r="G140">
        <v>87.59</v>
      </c>
    </row>
    <row r="141" spans="1:7" ht="15.75" thickBot="1" x14ac:dyDescent="0.3">
      <c r="A141" s="2" t="s">
        <v>392</v>
      </c>
      <c r="B141">
        <v>87.59</v>
      </c>
      <c r="G141">
        <v>87.59</v>
      </c>
    </row>
    <row r="142" spans="1:7" ht="15.75" thickBot="1" x14ac:dyDescent="0.3">
      <c r="A142" s="2" t="s">
        <v>352</v>
      </c>
      <c r="B142">
        <v>87.46</v>
      </c>
      <c r="F142">
        <v>87.46</v>
      </c>
    </row>
    <row r="143" spans="1:7" ht="15.75" thickBot="1" x14ac:dyDescent="0.3">
      <c r="A143" s="2" t="s">
        <v>48</v>
      </c>
      <c r="B143">
        <v>87.39</v>
      </c>
      <c r="C143">
        <v>87.39</v>
      </c>
    </row>
    <row r="144" spans="1:7" ht="15.75" thickBot="1" x14ac:dyDescent="0.3">
      <c r="A144" s="2" t="s">
        <v>394</v>
      </c>
      <c r="B144">
        <v>87.24</v>
      </c>
      <c r="G144">
        <v>87.24</v>
      </c>
    </row>
    <row r="145" spans="1:7" ht="15.75" thickBot="1" x14ac:dyDescent="0.3">
      <c r="A145" s="2" t="s">
        <v>149</v>
      </c>
      <c r="B145">
        <v>87.16</v>
      </c>
      <c r="F145">
        <v>87.16</v>
      </c>
    </row>
    <row r="146" spans="1:7" ht="15.75" thickBot="1" x14ac:dyDescent="0.3">
      <c r="A146" s="2" t="s">
        <v>291</v>
      </c>
      <c r="B146">
        <v>87.09</v>
      </c>
      <c r="E146">
        <v>87.09</v>
      </c>
    </row>
    <row r="147" spans="1:7" ht="15.75" thickBot="1" x14ac:dyDescent="0.3">
      <c r="A147" s="2" t="s">
        <v>395</v>
      </c>
      <c r="B147">
        <v>86.9</v>
      </c>
      <c r="G147">
        <v>86.9</v>
      </c>
    </row>
    <row r="148" spans="1:7" ht="15.75" thickBot="1" x14ac:dyDescent="0.3">
      <c r="A148" s="2" t="s">
        <v>396</v>
      </c>
      <c r="B148">
        <v>86.73</v>
      </c>
      <c r="G148">
        <v>86.73</v>
      </c>
    </row>
    <row r="149" spans="1:7" ht="15.75" thickBot="1" x14ac:dyDescent="0.3">
      <c r="A149" s="2" t="s">
        <v>197</v>
      </c>
      <c r="B149">
        <v>86.71</v>
      </c>
      <c r="C149">
        <v>86.71</v>
      </c>
      <c r="D149">
        <v>83.76</v>
      </c>
    </row>
    <row r="150" spans="1:7" ht="15.75" thickBot="1" x14ac:dyDescent="0.3">
      <c r="A150" s="2" t="s">
        <v>49</v>
      </c>
      <c r="B150">
        <v>86.71</v>
      </c>
      <c r="C150">
        <v>86.71</v>
      </c>
    </row>
    <row r="151" spans="1:7" ht="15.75" thickBot="1" x14ac:dyDescent="0.3">
      <c r="A151" s="2" t="s">
        <v>397</v>
      </c>
      <c r="B151">
        <v>86.56</v>
      </c>
      <c r="G151">
        <v>86.56</v>
      </c>
    </row>
    <row r="152" spans="1:7" ht="15.75" thickBot="1" x14ac:dyDescent="0.3">
      <c r="A152" s="2" t="s">
        <v>51</v>
      </c>
      <c r="B152">
        <v>86.54</v>
      </c>
      <c r="C152">
        <v>86.54</v>
      </c>
    </row>
    <row r="153" spans="1:7" ht="15.75" thickBot="1" x14ac:dyDescent="0.3">
      <c r="A153" s="2" t="s">
        <v>355</v>
      </c>
      <c r="B153">
        <v>86.27</v>
      </c>
      <c r="F153">
        <v>86.27</v>
      </c>
    </row>
    <row r="154" spans="1:7" ht="15.75" thickBot="1" x14ac:dyDescent="0.3">
      <c r="A154" s="2" t="s">
        <v>54</v>
      </c>
      <c r="B154">
        <v>86.2</v>
      </c>
      <c r="C154">
        <v>86.2</v>
      </c>
    </row>
    <row r="155" spans="1:7" ht="15.75" thickBot="1" x14ac:dyDescent="0.3">
      <c r="A155" s="2" t="s">
        <v>356</v>
      </c>
      <c r="B155">
        <v>86.12</v>
      </c>
      <c r="F155">
        <v>86.12</v>
      </c>
    </row>
    <row r="156" spans="1:7" ht="15.75" thickBot="1" x14ac:dyDescent="0.3">
      <c r="A156" s="2" t="s">
        <v>55</v>
      </c>
      <c r="B156">
        <v>86.03</v>
      </c>
      <c r="C156">
        <v>86.03</v>
      </c>
    </row>
    <row r="157" spans="1:7" ht="15.75" thickBot="1" x14ac:dyDescent="0.3">
      <c r="A157" s="2" t="s">
        <v>400</v>
      </c>
      <c r="B157">
        <v>85.37</v>
      </c>
      <c r="G157">
        <v>85.37</v>
      </c>
    </row>
    <row r="158" spans="1:7" ht="15.75" thickBot="1" x14ac:dyDescent="0.3">
      <c r="A158" s="2" t="s">
        <v>301</v>
      </c>
      <c r="B158">
        <v>85.2</v>
      </c>
      <c r="E158">
        <v>85.2</v>
      </c>
    </row>
    <row r="159" spans="1:7" ht="15.75" thickBot="1" x14ac:dyDescent="0.3">
      <c r="A159" s="2" t="s">
        <v>57</v>
      </c>
      <c r="B159">
        <v>85.18</v>
      </c>
      <c r="C159">
        <v>85.18</v>
      </c>
    </row>
    <row r="160" spans="1:7" ht="15.75" thickBot="1" x14ac:dyDescent="0.3">
      <c r="A160" s="2" t="s">
        <v>401</v>
      </c>
      <c r="B160">
        <v>84.52</v>
      </c>
      <c r="G160">
        <v>84.52</v>
      </c>
    </row>
    <row r="161" spans="1:7" ht="15.75" thickBot="1" x14ac:dyDescent="0.3">
      <c r="A161" s="2" t="s">
        <v>59</v>
      </c>
      <c r="B161">
        <v>84.5</v>
      </c>
      <c r="C161">
        <v>84.5</v>
      </c>
    </row>
    <row r="162" spans="1:7" ht="15.75" thickBot="1" x14ac:dyDescent="0.3">
      <c r="A162" s="2" t="s">
        <v>60</v>
      </c>
      <c r="B162">
        <v>84.33</v>
      </c>
      <c r="C162">
        <v>84.33</v>
      </c>
    </row>
    <row r="163" spans="1:7" ht="15.75" thickBot="1" x14ac:dyDescent="0.3">
      <c r="A163" s="2" t="s">
        <v>402</v>
      </c>
      <c r="B163">
        <v>84.01</v>
      </c>
      <c r="G163">
        <v>84.01</v>
      </c>
    </row>
    <row r="164" spans="1:7" ht="15.75" thickBot="1" x14ac:dyDescent="0.3">
      <c r="A164" s="2" t="s">
        <v>62</v>
      </c>
      <c r="B164">
        <v>83.82</v>
      </c>
      <c r="C164">
        <v>83.82</v>
      </c>
    </row>
    <row r="165" spans="1:7" ht="15.75" thickBot="1" x14ac:dyDescent="0.3">
      <c r="A165" s="2" t="s">
        <v>194</v>
      </c>
      <c r="B165">
        <v>83.56</v>
      </c>
      <c r="D165">
        <v>85.56</v>
      </c>
    </row>
    <row r="166" spans="1:7" ht="15.75" thickBot="1" x14ac:dyDescent="0.3">
      <c r="A166" s="2" t="s">
        <v>404</v>
      </c>
      <c r="B166">
        <v>83.16</v>
      </c>
      <c r="G166">
        <v>83.16</v>
      </c>
    </row>
    <row r="167" spans="1:7" ht="15.75" thickBot="1" x14ac:dyDescent="0.3">
      <c r="A167" s="2" t="s">
        <v>405</v>
      </c>
      <c r="B167">
        <v>82.99</v>
      </c>
      <c r="G167">
        <v>82.99</v>
      </c>
    </row>
    <row r="168" spans="1:7" ht="15.75" thickBot="1" x14ac:dyDescent="0.3">
      <c r="A168" s="2" t="s">
        <v>63</v>
      </c>
      <c r="B168">
        <v>82.96</v>
      </c>
      <c r="C168">
        <v>82.96</v>
      </c>
    </row>
    <row r="169" spans="1:7" ht="15.75" thickBot="1" x14ac:dyDescent="0.3">
      <c r="A169" s="2" t="s">
        <v>325</v>
      </c>
      <c r="B169">
        <v>82.62</v>
      </c>
      <c r="E169">
        <v>82.62</v>
      </c>
    </row>
    <row r="170" spans="1:7" ht="15.75" thickBot="1" x14ac:dyDescent="0.3">
      <c r="A170" s="2" t="s">
        <v>406</v>
      </c>
      <c r="B170">
        <v>82.31</v>
      </c>
      <c r="G170">
        <v>82.31</v>
      </c>
    </row>
    <row r="171" spans="1:7" ht="15.75" thickBot="1" x14ac:dyDescent="0.3">
      <c r="A171" s="2" t="s">
        <v>408</v>
      </c>
      <c r="B171">
        <v>81.63</v>
      </c>
      <c r="G171">
        <v>81.63</v>
      </c>
    </row>
    <row r="172" spans="1:7" ht="15.75" thickBot="1" x14ac:dyDescent="0.3">
      <c r="A172" s="2" t="s">
        <v>64</v>
      </c>
      <c r="B172">
        <v>81.260000000000005</v>
      </c>
      <c r="C172">
        <v>81.260000000000005</v>
      </c>
    </row>
    <row r="173" spans="1:7" ht="15.75" thickBot="1" x14ac:dyDescent="0.3">
      <c r="A173" s="2" t="s">
        <v>65</v>
      </c>
      <c r="B173">
        <v>80.92</v>
      </c>
      <c r="C173">
        <v>80.92</v>
      </c>
    </row>
    <row r="174" spans="1:7" ht="15.75" thickBot="1" x14ac:dyDescent="0.3">
      <c r="A174" s="2" t="s">
        <v>409</v>
      </c>
      <c r="B174">
        <v>80.78</v>
      </c>
      <c r="G174">
        <v>80.78</v>
      </c>
    </row>
    <row r="175" spans="1:7" ht="15.75" thickBot="1" x14ac:dyDescent="0.3">
      <c r="A175" s="2" t="s">
        <v>200</v>
      </c>
      <c r="B175">
        <v>80.599999999999994</v>
      </c>
      <c r="D175">
        <v>80.599999999999994</v>
      </c>
    </row>
    <row r="176" spans="1:7" ht="15.75" thickBot="1" x14ac:dyDescent="0.3">
      <c r="A176" s="2" t="s">
        <v>410</v>
      </c>
      <c r="B176">
        <v>80.44</v>
      </c>
      <c r="G176">
        <v>80.44</v>
      </c>
    </row>
    <row r="177" spans="1:7" ht="15.75" thickBot="1" x14ac:dyDescent="0.3">
      <c r="A177" s="2" t="s">
        <v>66</v>
      </c>
      <c r="B177">
        <v>80.41</v>
      </c>
      <c r="C177">
        <v>80.41</v>
      </c>
    </row>
    <row r="178" spans="1:7" ht="15.75" thickBot="1" x14ac:dyDescent="0.3">
      <c r="A178" s="2" t="s">
        <v>67</v>
      </c>
      <c r="B178">
        <v>80.239999999999995</v>
      </c>
      <c r="C178">
        <v>80.239999999999995</v>
      </c>
      <c r="D178">
        <v>78.349999999999994</v>
      </c>
    </row>
    <row r="179" spans="1:7" ht="15.75" thickBot="1" x14ac:dyDescent="0.3">
      <c r="A179" s="2" t="s">
        <v>310</v>
      </c>
      <c r="B179">
        <v>80.209999999999994</v>
      </c>
      <c r="E179">
        <v>80.209999999999994</v>
      </c>
    </row>
    <row r="180" spans="1:7" ht="15.75" thickBot="1" x14ac:dyDescent="0.3">
      <c r="A180" s="2" t="s">
        <v>68</v>
      </c>
      <c r="B180">
        <v>79.56</v>
      </c>
      <c r="C180">
        <v>79.56</v>
      </c>
    </row>
    <row r="181" spans="1:7" ht="15.75" thickBot="1" x14ac:dyDescent="0.3">
      <c r="A181" s="2" t="s">
        <v>69</v>
      </c>
      <c r="B181">
        <v>79.56</v>
      </c>
      <c r="C181">
        <v>79.56</v>
      </c>
    </row>
    <row r="182" spans="1:7" ht="15.75" thickBot="1" x14ac:dyDescent="0.3">
      <c r="A182" s="2" t="s">
        <v>413</v>
      </c>
      <c r="B182">
        <v>79.42</v>
      </c>
      <c r="G182">
        <v>79.42</v>
      </c>
    </row>
    <row r="183" spans="1:7" ht="15.75" thickBot="1" x14ac:dyDescent="0.3">
      <c r="A183" s="2" t="s">
        <v>202</v>
      </c>
      <c r="B183">
        <v>79.400000000000006</v>
      </c>
      <c r="D183">
        <v>79.400000000000006</v>
      </c>
    </row>
    <row r="184" spans="1:7" ht="15.75" thickBot="1" x14ac:dyDescent="0.3">
      <c r="A184" s="2" t="s">
        <v>93</v>
      </c>
      <c r="B184">
        <v>79.400000000000006</v>
      </c>
      <c r="C184">
        <v>64.91</v>
      </c>
      <c r="D184">
        <v>79.400000000000006</v>
      </c>
    </row>
    <row r="185" spans="1:7" ht="15.75" thickBot="1" x14ac:dyDescent="0.3">
      <c r="A185" s="2" t="s">
        <v>311</v>
      </c>
      <c r="B185">
        <v>79.17</v>
      </c>
      <c r="E185">
        <v>79.17</v>
      </c>
    </row>
    <row r="186" spans="1:7" ht="15.75" thickBot="1" x14ac:dyDescent="0.3">
      <c r="A186" s="2" t="s">
        <v>365</v>
      </c>
      <c r="B186">
        <v>78.209999999999994</v>
      </c>
      <c r="F186">
        <v>78.209999999999994</v>
      </c>
    </row>
    <row r="187" spans="1:7" ht="15.75" thickBot="1" x14ac:dyDescent="0.3">
      <c r="A187" s="2" t="s">
        <v>70</v>
      </c>
      <c r="B187">
        <v>78.19</v>
      </c>
      <c r="C187">
        <v>78.19</v>
      </c>
    </row>
    <row r="188" spans="1:7" ht="15.75" thickBot="1" x14ac:dyDescent="0.3">
      <c r="A188" s="2" t="s">
        <v>367</v>
      </c>
      <c r="B188">
        <v>77.61</v>
      </c>
      <c r="F188">
        <v>77.61</v>
      </c>
    </row>
    <row r="189" spans="1:7" ht="15.75" thickBot="1" x14ac:dyDescent="0.3">
      <c r="A189" s="2" t="s">
        <v>368</v>
      </c>
      <c r="B189">
        <v>77.61</v>
      </c>
      <c r="F189">
        <v>77.61</v>
      </c>
    </row>
    <row r="190" spans="1:7" ht="15.75" thickBot="1" x14ac:dyDescent="0.3">
      <c r="A190" s="2" t="s">
        <v>369</v>
      </c>
      <c r="B190">
        <v>77.31</v>
      </c>
      <c r="F190">
        <v>77.31</v>
      </c>
    </row>
    <row r="191" spans="1:7" ht="15.75" thickBot="1" x14ac:dyDescent="0.3">
      <c r="A191" s="2" t="s">
        <v>71</v>
      </c>
      <c r="B191">
        <v>77.17</v>
      </c>
      <c r="C191">
        <v>77.17</v>
      </c>
    </row>
    <row r="192" spans="1:7" ht="15.75" thickBot="1" x14ac:dyDescent="0.3">
      <c r="A192" s="2" t="s">
        <v>370</v>
      </c>
      <c r="B192">
        <v>77.010000000000005</v>
      </c>
      <c r="F192">
        <v>77.010000000000005</v>
      </c>
    </row>
    <row r="193" spans="1:5" ht="15.75" thickBot="1" x14ac:dyDescent="0.3">
      <c r="A193" s="2" t="s">
        <v>205</v>
      </c>
      <c r="B193">
        <v>76.84</v>
      </c>
      <c r="D193">
        <v>76.84</v>
      </c>
    </row>
    <row r="194" spans="1:5" ht="15.75" thickBot="1" x14ac:dyDescent="0.3">
      <c r="A194" s="2" t="s">
        <v>207</v>
      </c>
      <c r="B194">
        <v>76.69</v>
      </c>
      <c r="D194">
        <v>76.69</v>
      </c>
    </row>
    <row r="195" spans="1:5" ht="15.75" thickBot="1" x14ac:dyDescent="0.3">
      <c r="A195" s="2" t="s">
        <v>208</v>
      </c>
      <c r="B195">
        <v>75.489999999999995</v>
      </c>
      <c r="D195">
        <v>75.489999999999995</v>
      </c>
    </row>
    <row r="196" spans="1:5" ht="15.75" thickBot="1" x14ac:dyDescent="0.3">
      <c r="A196" s="2" t="s">
        <v>209</v>
      </c>
      <c r="B196">
        <v>75.19</v>
      </c>
      <c r="D196">
        <v>75.19</v>
      </c>
    </row>
    <row r="197" spans="1:5" ht="15.75" thickBot="1" x14ac:dyDescent="0.3">
      <c r="A197" s="2" t="s">
        <v>72</v>
      </c>
      <c r="B197">
        <v>75.13</v>
      </c>
      <c r="C197">
        <v>75.13</v>
      </c>
    </row>
    <row r="198" spans="1:5" ht="15.75" thickBot="1" x14ac:dyDescent="0.3">
      <c r="A198" s="2" t="s">
        <v>74</v>
      </c>
      <c r="B198">
        <v>74.11</v>
      </c>
      <c r="C198">
        <v>74.11</v>
      </c>
    </row>
    <row r="199" spans="1:5" ht="15.75" thickBot="1" x14ac:dyDescent="0.3">
      <c r="A199" s="2" t="s">
        <v>326</v>
      </c>
      <c r="B199">
        <v>74.11</v>
      </c>
      <c r="C199">
        <v>74.11</v>
      </c>
      <c r="D199">
        <v>61.5</v>
      </c>
    </row>
    <row r="200" spans="1:5" ht="15.75" thickBot="1" x14ac:dyDescent="0.3">
      <c r="A200" s="2" t="s">
        <v>210</v>
      </c>
      <c r="B200">
        <v>73.680000000000007</v>
      </c>
      <c r="D200">
        <v>73.680000000000007</v>
      </c>
    </row>
    <row r="201" spans="1:5" ht="15.75" thickBot="1" x14ac:dyDescent="0.3">
      <c r="A201" s="2" t="s">
        <v>76</v>
      </c>
      <c r="B201">
        <v>73.42</v>
      </c>
      <c r="C201">
        <v>73.42</v>
      </c>
      <c r="D201">
        <v>67.069999999999993</v>
      </c>
    </row>
    <row r="202" spans="1:5" ht="15.75" thickBot="1" x14ac:dyDescent="0.3">
      <c r="A202" s="2" t="s">
        <v>313</v>
      </c>
      <c r="B202">
        <v>72.290000000000006</v>
      </c>
      <c r="E202">
        <v>72.290000000000006</v>
      </c>
    </row>
    <row r="203" spans="1:5" ht="15.75" thickBot="1" x14ac:dyDescent="0.3">
      <c r="A203" s="2" t="s">
        <v>77</v>
      </c>
      <c r="B203">
        <v>72.06</v>
      </c>
      <c r="C203">
        <v>72.06</v>
      </c>
    </row>
    <row r="204" spans="1:5" ht="15.75" thickBot="1" x14ac:dyDescent="0.3">
      <c r="A204" s="2" t="s">
        <v>78</v>
      </c>
      <c r="B204">
        <v>72.06</v>
      </c>
      <c r="C204">
        <v>72.06</v>
      </c>
    </row>
    <row r="205" spans="1:5" ht="15.75" thickBot="1" x14ac:dyDescent="0.3">
      <c r="A205" s="2" t="s">
        <v>79</v>
      </c>
      <c r="B205">
        <v>71.89</v>
      </c>
      <c r="C205">
        <v>71.89</v>
      </c>
    </row>
    <row r="206" spans="1:5" ht="15.75" thickBot="1" x14ac:dyDescent="0.3">
      <c r="A206" s="2" t="s">
        <v>314</v>
      </c>
      <c r="B206">
        <v>71.77</v>
      </c>
      <c r="E206">
        <v>71.77</v>
      </c>
    </row>
    <row r="207" spans="1:5" ht="15.75" thickBot="1" x14ac:dyDescent="0.3">
      <c r="A207" s="2" t="s">
        <v>81</v>
      </c>
      <c r="B207">
        <v>71.040000000000006</v>
      </c>
      <c r="C207">
        <v>71.040000000000006</v>
      </c>
    </row>
    <row r="208" spans="1:5" ht="15.75" thickBot="1" x14ac:dyDescent="0.3">
      <c r="A208" s="2" t="s">
        <v>327</v>
      </c>
      <c r="B208">
        <v>71.040000000000006</v>
      </c>
      <c r="C208">
        <v>71.040000000000006</v>
      </c>
    </row>
    <row r="209" spans="1:4" ht="15.75" thickBot="1" x14ac:dyDescent="0.3">
      <c r="A209" s="2" t="s">
        <v>83</v>
      </c>
      <c r="B209">
        <v>70.7</v>
      </c>
      <c r="C209">
        <v>70.7</v>
      </c>
    </row>
    <row r="210" spans="1:4" ht="15.75" thickBot="1" x14ac:dyDescent="0.3">
      <c r="A210" s="2" t="s">
        <v>84</v>
      </c>
      <c r="B210">
        <v>70.02</v>
      </c>
      <c r="C210">
        <v>70.02</v>
      </c>
    </row>
    <row r="211" spans="1:4" ht="15.75" thickBot="1" x14ac:dyDescent="0.3">
      <c r="A211" s="2" t="s">
        <v>211</v>
      </c>
      <c r="B211">
        <v>69.77</v>
      </c>
      <c r="D211">
        <v>69.77</v>
      </c>
    </row>
    <row r="212" spans="1:4" ht="15.75" thickBot="1" x14ac:dyDescent="0.3">
      <c r="A212" s="2" t="s">
        <v>85</v>
      </c>
      <c r="B212">
        <v>69.17</v>
      </c>
      <c r="C212">
        <v>69.17</v>
      </c>
    </row>
    <row r="213" spans="1:4" ht="15.75" thickBot="1" x14ac:dyDescent="0.3">
      <c r="A213" s="2" t="s">
        <v>212</v>
      </c>
      <c r="B213">
        <v>69.02</v>
      </c>
      <c r="D213">
        <v>69.02</v>
      </c>
    </row>
    <row r="214" spans="1:4" ht="15.75" thickBot="1" x14ac:dyDescent="0.3">
      <c r="A214" s="2" t="s">
        <v>86</v>
      </c>
      <c r="B214">
        <v>67.97</v>
      </c>
      <c r="C214">
        <v>67.97</v>
      </c>
    </row>
    <row r="215" spans="1:4" ht="15.75" thickBot="1" x14ac:dyDescent="0.3">
      <c r="A215" s="2" t="s">
        <v>87</v>
      </c>
      <c r="B215">
        <v>67.459999999999994</v>
      </c>
      <c r="C215">
        <v>67.459999999999994</v>
      </c>
    </row>
    <row r="216" spans="1:4" ht="15.75" thickBot="1" x14ac:dyDescent="0.3">
      <c r="A216" s="2" t="s">
        <v>88</v>
      </c>
      <c r="B216">
        <v>67.290000000000006</v>
      </c>
      <c r="C216">
        <v>67.290000000000006</v>
      </c>
    </row>
    <row r="217" spans="1:4" ht="15.75" thickBot="1" x14ac:dyDescent="0.3">
      <c r="A217" s="2" t="s">
        <v>89</v>
      </c>
      <c r="B217">
        <v>67.290000000000006</v>
      </c>
      <c r="C217">
        <v>67.290000000000006</v>
      </c>
    </row>
    <row r="218" spans="1:4" ht="15.75" thickBot="1" x14ac:dyDescent="0.3">
      <c r="A218" s="2" t="s">
        <v>90</v>
      </c>
      <c r="B218">
        <v>66.95</v>
      </c>
      <c r="C218">
        <v>66.95</v>
      </c>
    </row>
    <row r="219" spans="1:4" ht="15.75" thickBot="1" x14ac:dyDescent="0.3">
      <c r="A219" s="2" t="s">
        <v>214</v>
      </c>
      <c r="B219">
        <v>66.92</v>
      </c>
      <c r="D219">
        <v>66.92</v>
      </c>
    </row>
    <row r="220" spans="1:4" ht="15.75" thickBot="1" x14ac:dyDescent="0.3">
      <c r="A220" s="2" t="s">
        <v>91</v>
      </c>
      <c r="B220">
        <v>65.59</v>
      </c>
      <c r="C220">
        <v>65.59</v>
      </c>
    </row>
    <row r="221" spans="1:4" ht="15.75" thickBot="1" x14ac:dyDescent="0.3">
      <c r="A221" s="2" t="s">
        <v>92</v>
      </c>
      <c r="B221">
        <v>64.91</v>
      </c>
      <c r="C221">
        <v>64.91</v>
      </c>
    </row>
    <row r="222" spans="1:4" ht="15.75" thickBot="1" x14ac:dyDescent="0.3">
      <c r="A222" s="2" t="s">
        <v>94</v>
      </c>
      <c r="B222">
        <v>64.91</v>
      </c>
      <c r="C222">
        <v>64.91</v>
      </c>
    </row>
    <row r="223" spans="1:4" ht="15.75" thickBot="1" x14ac:dyDescent="0.3">
      <c r="A223" s="2" t="s">
        <v>95</v>
      </c>
      <c r="B223">
        <v>64.739999999999995</v>
      </c>
      <c r="C223">
        <v>64.739999999999995</v>
      </c>
    </row>
    <row r="224" spans="1:4" ht="15.75" thickBot="1" x14ac:dyDescent="0.3">
      <c r="A224" s="2" t="s">
        <v>96</v>
      </c>
      <c r="B224">
        <v>64.569999999999993</v>
      </c>
      <c r="C224">
        <v>64.569999999999993</v>
      </c>
    </row>
    <row r="225" spans="1:5" ht="15.75" thickBot="1" x14ac:dyDescent="0.3">
      <c r="A225" s="2" t="s">
        <v>97</v>
      </c>
      <c r="B225">
        <v>64.05</v>
      </c>
      <c r="C225">
        <v>64.05</v>
      </c>
    </row>
    <row r="226" spans="1:5" ht="15.75" thickBot="1" x14ac:dyDescent="0.3">
      <c r="A226" s="2" t="s">
        <v>98</v>
      </c>
      <c r="B226">
        <v>63.88</v>
      </c>
      <c r="C226">
        <v>63.88</v>
      </c>
    </row>
    <row r="227" spans="1:5" ht="15.75" thickBot="1" x14ac:dyDescent="0.3">
      <c r="A227" s="2" t="s">
        <v>99</v>
      </c>
      <c r="B227">
        <v>63.2</v>
      </c>
      <c r="C227">
        <v>63.2</v>
      </c>
    </row>
    <row r="228" spans="1:5" ht="15.75" thickBot="1" x14ac:dyDescent="0.3">
      <c r="A228" s="2" t="s">
        <v>100</v>
      </c>
      <c r="B228">
        <v>62.86</v>
      </c>
      <c r="C228">
        <v>62.86</v>
      </c>
    </row>
    <row r="229" spans="1:5" ht="15.75" thickBot="1" x14ac:dyDescent="0.3">
      <c r="A229" s="2" t="s">
        <v>101</v>
      </c>
      <c r="B229">
        <v>61.5</v>
      </c>
      <c r="C229">
        <v>61.5</v>
      </c>
    </row>
    <row r="230" spans="1:5" ht="15.75" thickBot="1" x14ac:dyDescent="0.3">
      <c r="A230" s="2" t="s">
        <v>102</v>
      </c>
      <c r="B230">
        <v>61.33</v>
      </c>
      <c r="C230">
        <v>61.33</v>
      </c>
    </row>
    <row r="231" spans="1:5" ht="15.75" thickBot="1" x14ac:dyDescent="0.3">
      <c r="A231" s="2" t="s">
        <v>103</v>
      </c>
      <c r="B231">
        <v>60.65</v>
      </c>
      <c r="C231">
        <v>60.65</v>
      </c>
    </row>
    <row r="232" spans="1:5" ht="15.75" thickBot="1" x14ac:dyDescent="0.3">
      <c r="A232" s="2" t="s">
        <v>104</v>
      </c>
      <c r="B232">
        <v>60.14</v>
      </c>
      <c r="C232">
        <v>60.14</v>
      </c>
    </row>
    <row r="233" spans="1:5" ht="15.75" thickBot="1" x14ac:dyDescent="0.3">
      <c r="A233" s="2" t="s">
        <v>105</v>
      </c>
      <c r="B233">
        <v>59.97</v>
      </c>
      <c r="C233">
        <v>59.97</v>
      </c>
    </row>
    <row r="234" spans="1:5" ht="15.75" thickBot="1" x14ac:dyDescent="0.3">
      <c r="A234" s="2" t="s">
        <v>315</v>
      </c>
      <c r="B234">
        <v>59.21</v>
      </c>
      <c r="E234">
        <v>59.21</v>
      </c>
    </row>
    <row r="235" spans="1:5" ht="15.75" thickBot="1" x14ac:dyDescent="0.3">
      <c r="A235" s="2" t="s">
        <v>106</v>
      </c>
      <c r="B235">
        <v>58.94</v>
      </c>
      <c r="C235">
        <v>58.94</v>
      </c>
    </row>
    <row r="236" spans="1:5" ht="15.75" thickBot="1" x14ac:dyDescent="0.3">
      <c r="A236" s="2" t="s">
        <v>107</v>
      </c>
      <c r="B236">
        <v>58.77</v>
      </c>
      <c r="C236">
        <v>58.77</v>
      </c>
    </row>
    <row r="237" spans="1:5" ht="15.75" thickBot="1" x14ac:dyDescent="0.3">
      <c r="A237" s="2" t="s">
        <v>108</v>
      </c>
      <c r="B237">
        <v>58.26</v>
      </c>
      <c r="C237">
        <v>58.26</v>
      </c>
    </row>
    <row r="238" spans="1:5" ht="15.75" thickBot="1" x14ac:dyDescent="0.3">
      <c r="A238" s="2" t="s">
        <v>109</v>
      </c>
      <c r="B238">
        <v>57.58</v>
      </c>
      <c r="C238">
        <v>57.58</v>
      </c>
    </row>
    <row r="239" spans="1:5" ht="15.75" thickBot="1" x14ac:dyDescent="0.3">
      <c r="A239" s="2" t="s">
        <v>110</v>
      </c>
      <c r="B239">
        <v>56.56</v>
      </c>
      <c r="C239">
        <v>56.56</v>
      </c>
    </row>
    <row r="240" spans="1:5" ht="15.75" thickBot="1" x14ac:dyDescent="0.3">
      <c r="A240" s="2" t="s">
        <v>111</v>
      </c>
      <c r="B240">
        <v>56.22</v>
      </c>
      <c r="C240">
        <v>56.22</v>
      </c>
    </row>
    <row r="241" spans="1:4" ht="15.75" thickBot="1" x14ac:dyDescent="0.3">
      <c r="A241" s="2" t="s">
        <v>216</v>
      </c>
      <c r="B241">
        <v>56.09</v>
      </c>
      <c r="D241">
        <v>56.09</v>
      </c>
    </row>
    <row r="242" spans="1:4" ht="15.75" thickBot="1" x14ac:dyDescent="0.3">
      <c r="A242" s="2" t="s">
        <v>218</v>
      </c>
      <c r="B242">
        <v>52.48</v>
      </c>
      <c r="D242">
        <v>52.48</v>
      </c>
    </row>
    <row r="243" spans="1:4" ht="15.75" thickBot="1" x14ac:dyDescent="0.3">
      <c r="A243" s="2" t="s">
        <v>219</v>
      </c>
      <c r="B243">
        <v>41.65</v>
      </c>
      <c r="D243">
        <v>41.65</v>
      </c>
    </row>
    <row r="244" spans="1:4" x14ac:dyDescent="0.25">
      <c r="A244" s="4" t="s">
        <v>220</v>
      </c>
      <c r="B244">
        <v>32.03</v>
      </c>
      <c r="D244">
        <v>32.03</v>
      </c>
    </row>
  </sheetData>
  <sortState ref="A2:J244">
    <sortCondition descending="1" ref="B2:B244"/>
  </sortState>
  <hyperlinks>
    <hyperlink ref="A50" r:id="rId1" display="https://www.judgingcard.com/Results/ScoreCard.aspx?CID=9166945"/>
    <hyperlink ref="A96" r:id="rId2" display="https://www.judgingcard.com/Results/ScoreCard.aspx?CID=9166977"/>
    <hyperlink ref="A97" r:id="rId3" display="https://www.judgingcard.com/Results/ScoreCard.aspx?CID=9166973"/>
    <hyperlink ref="A52" r:id="rId4" display="https://www.judgingcard.com/Results/ScoreCard.aspx?CID=9167004"/>
    <hyperlink ref="A28" r:id="rId5" display="https://www.judgingcard.com/Results/ScoreCard.aspx?CID=9166958"/>
    <hyperlink ref="A20" r:id="rId6" display="https://www.judgingcard.com/Results/ScoreCard.aspx?CID=9166951"/>
    <hyperlink ref="A51" r:id="rId7" display="https://www.judgingcard.com/Results/ScoreCard.aspx?CID=9167007"/>
    <hyperlink ref="A10" r:id="rId8" display="https://www.judgingcard.com/Results/ScoreCard.aspx?CID=9167020"/>
    <hyperlink ref="A54" r:id="rId9" display="https://www.judgingcard.com/Results/ScoreCard.aspx?CID=9167030"/>
    <hyperlink ref="A5" r:id="rId10" display="https://www.judgingcard.com/Results/ScoreCard.aspx?CID=9167040"/>
    <hyperlink ref="A102" r:id="rId11" display="https://www.judgingcard.com/Results/ScoreCard.aspx?CID=9166937"/>
    <hyperlink ref="A8" r:id="rId12" display="https://www.judgingcard.com/Results/ScoreCard.aspx?CID=9167018"/>
    <hyperlink ref="A105" r:id="rId13" display="https://www.judgingcard.com/Results/ScoreCard.aspx?CID=9167005"/>
    <hyperlink ref="A17" r:id="rId14" display="https://www.judgingcard.com/Results/ScoreCard.aspx?CID=9167022"/>
    <hyperlink ref="A27" r:id="rId15" display="https://www.judgingcard.com/Results/ScoreCard.aspx?CID=9166957"/>
    <hyperlink ref="A57" r:id="rId16" display="https://www.judgingcard.com/Results/ScoreCard.aspx?CID=9166947"/>
    <hyperlink ref="A29" r:id="rId17" display="https://www.judgingcard.com/Results/ScoreCard.aspx?CID=9167033"/>
    <hyperlink ref="A112" r:id="rId18" display="https://www.judgingcard.com/Results/ScoreCard.aspx?CID=9167012"/>
    <hyperlink ref="A56" r:id="rId19" display="https://www.judgingcard.com/Results/ScoreCard.aspx?CID=9166975"/>
    <hyperlink ref="A118" r:id="rId20" display="https://www.judgingcard.com/Results/ScoreCard.aspx?CID=9167013"/>
    <hyperlink ref="A30" r:id="rId21" display="https://www.judgingcard.com/Results/ScoreCard.aspx?CID=9166948"/>
    <hyperlink ref="A122" r:id="rId22" display="https://www.judgingcard.com/Results/ScoreCard.aspx?CID=9166955"/>
    <hyperlink ref="A25" r:id="rId23" display="https://www.judgingcard.com/Results/ScoreCard.aspx?CID=9166949"/>
    <hyperlink ref="A67" r:id="rId24" display="https://www.judgingcard.com/Results/ScoreCard.aspx?CID=9167037"/>
    <hyperlink ref="A130" r:id="rId25" display="https://www.judgingcard.com/Results/ScoreCard.aspx?CID=9167021"/>
    <hyperlink ref="A129" r:id="rId26" display="https://www.judgingcard.com/Results/ScoreCard.aspx?CID=9166931"/>
    <hyperlink ref="A128" r:id="rId27" display="https://www.judgingcard.com/Results/ScoreCard.aspx?CID=9166933"/>
    <hyperlink ref="A132" r:id="rId28" display="https://www.judgingcard.com/Results/ScoreCard.aspx?CID=9167019"/>
    <hyperlink ref="A40" r:id="rId29" display="https://www.judgingcard.com/Results/ScoreCard.aspx?CID=9166946"/>
    <hyperlink ref="A70" r:id="rId30" display="https://www.judgingcard.com/Results/ScoreCard.aspx?CID=9166959"/>
    <hyperlink ref="A32" r:id="rId31" display="https://www.judgingcard.com/Results/ScoreCard.aspx?CID=9167001"/>
    <hyperlink ref="A136" r:id="rId32" display="https://www.judgingcard.com/Results/ScoreCard.aspx?CID=9166934"/>
    <hyperlink ref="A138" r:id="rId33" display="https://www.judgingcard.com/Results/ScoreCard.aspx?CID=9166996"/>
    <hyperlink ref="A143" r:id="rId34" display="https://www.judgingcard.com/Results/ScoreCard.aspx?CID=9166971"/>
    <hyperlink ref="A150" r:id="rId35" display="https://www.judgingcard.com/Results/ScoreCard.aspx?CID=9167006"/>
    <hyperlink ref="A152" r:id="rId36" display="https://www.judgingcard.com/Results/ScoreCard.aspx?CID=9166935"/>
    <hyperlink ref="A31" r:id="rId37" display="https://www.judgingcard.com/Results/ScoreCard.aspx?CID=9166956"/>
    <hyperlink ref="A35" r:id="rId38" display="https://www.judgingcard.com/Results/ScoreCard.aspx?CID=9167032"/>
    <hyperlink ref="A154" r:id="rId39" display="https://www.judgingcard.com/Results/ScoreCard.aspx?CID=9166965"/>
    <hyperlink ref="A156" r:id="rId40" display="https://www.judgingcard.com/Results/ScoreCard.aspx?CID=9166954"/>
    <hyperlink ref="A24" r:id="rId41" display="https://www.judgingcard.com/Results/ScoreCard.aspx?CID=9166952"/>
    <hyperlink ref="A159" r:id="rId42" display="https://www.judgingcard.com/Results/ScoreCard.aspx?CID=9166930"/>
    <hyperlink ref="A26" r:id="rId43" display="https://www.judgingcard.com/Results/ScoreCard.aspx?CID=9166950"/>
    <hyperlink ref="A161" r:id="rId44" display="https://www.judgingcard.com/Results/ScoreCard.aspx?CID=9166939"/>
    <hyperlink ref="A162" r:id="rId45" display="https://www.judgingcard.com/Results/ScoreCard.aspx?CID=9166997"/>
    <hyperlink ref="A81" r:id="rId46" display="https://www.judgingcard.com/Results/ScoreCard.aspx?CID=9167024"/>
    <hyperlink ref="A164" r:id="rId47" display="https://www.judgingcard.com/Results/ScoreCard.aspx?CID=9166917"/>
    <hyperlink ref="A168" r:id="rId48" display="https://www.judgingcard.com/Results/ScoreCard.aspx?CID=9167008"/>
    <hyperlink ref="A172" r:id="rId49" display="https://www.judgingcard.com/Results/ScoreCard.aspx?CID=9167010"/>
    <hyperlink ref="A173" r:id="rId50" display="https://www.judgingcard.com/Results/ScoreCard.aspx?CID=9166992"/>
    <hyperlink ref="A177" r:id="rId51" display="https://www.judgingcard.com/Results/ScoreCard.aspx?CID=9166994"/>
    <hyperlink ref="A178" r:id="rId52" display="https://www.judgingcard.com/Results/ScoreCard.aspx?CID=9167031"/>
    <hyperlink ref="A180" r:id="rId53" display="https://www.judgingcard.com/Results/ScoreCard.aspx?CID=9166990"/>
    <hyperlink ref="A181" r:id="rId54" display="https://www.judgingcard.com/Results/ScoreCard.aspx?CID=9166995"/>
    <hyperlink ref="A187" r:id="rId55" display="https://www.judgingcard.com/Results/ScoreCard.aspx?CID=9166940"/>
    <hyperlink ref="A191" r:id="rId56" display="https://www.judgingcard.com/Results/ScoreCard.aspx?CID=9167025"/>
    <hyperlink ref="A197" r:id="rId57" display="https://www.judgingcard.com/Results/ScoreCard.aspx?CID=9166998"/>
    <hyperlink ref="A199" r:id="rId58" display="https://www.judgingcard.com/Results/ScoreCard.aspx?CID=9167035"/>
    <hyperlink ref="A198" r:id="rId59" display="https://www.judgingcard.com/Results/ScoreCard.aspx?CID=9167009"/>
    <hyperlink ref="A201" r:id="rId60" display="https://www.judgingcard.com/Results/ScoreCard.aspx?CID=9166936"/>
    <hyperlink ref="A203" r:id="rId61" display="https://www.judgingcard.com/Results/ScoreCard.aspx?CID=9167016"/>
    <hyperlink ref="A204" r:id="rId62" display="https://www.judgingcard.com/Results/ScoreCard.aspx?CID=9166636"/>
    <hyperlink ref="A205" r:id="rId63" display="https://www.judgingcard.com/Results/ScoreCard.aspx?CID=9167034"/>
    <hyperlink ref="A207" r:id="rId64" display="https://www.judgingcard.com/Results/ScoreCard.aspx?CID=9166979"/>
    <hyperlink ref="A208" r:id="rId65" display="https://www.judgingcard.com/Results/ScoreCard.aspx?CID=9166944"/>
    <hyperlink ref="A209" r:id="rId66" display="https://www.judgingcard.com/Results/ScoreCard.aspx?CID=9166941"/>
    <hyperlink ref="A210" r:id="rId67" display="https://www.judgingcard.com/Results/ScoreCard.aspx?CID=9166967"/>
    <hyperlink ref="A212" r:id="rId68" display="https://www.judgingcard.com/Results/ScoreCard.aspx?CID=9166953"/>
    <hyperlink ref="A214" r:id="rId69" display="https://www.judgingcard.com/Results/ScoreCard.aspx?CID=9167023"/>
    <hyperlink ref="A215" r:id="rId70" display="https://www.judgingcard.com/Results/ScoreCard.aspx?CID=9166932"/>
    <hyperlink ref="A216" r:id="rId71" display="https://www.judgingcard.com/Results/ScoreCard.aspx?CID=9167011"/>
    <hyperlink ref="A217" r:id="rId72" display="https://www.judgingcard.com/Results/ScoreCard.aspx?CID=9166918"/>
    <hyperlink ref="A218" r:id="rId73" display="https://www.judgingcard.com/Results/ScoreCard.aspx?CID=9166916"/>
    <hyperlink ref="A220" r:id="rId74" display="https://www.judgingcard.com/Results/ScoreCard.aspx?CID=9167026"/>
    <hyperlink ref="A221" r:id="rId75" display="https://www.judgingcard.com/Results/ScoreCard.aspx?CID=9166634"/>
    <hyperlink ref="A184" r:id="rId76" display="https://www.judgingcard.com/Results/ScoreCard.aspx?CID=9166915"/>
    <hyperlink ref="A222" r:id="rId77" display="https://www.judgingcard.com/Results/ScoreCard.aspx?CID=9166920"/>
    <hyperlink ref="A223" r:id="rId78" display="https://www.judgingcard.com/Results/ScoreCard.aspx?CID=9166999"/>
    <hyperlink ref="A224" r:id="rId79" display="https://www.judgingcard.com/Results/ScoreCard.aspx?CID=9166921"/>
    <hyperlink ref="A225" r:id="rId80" display="https://www.judgingcard.com/Results/ScoreCard.aspx?CID=9166635"/>
    <hyperlink ref="A226" r:id="rId81" display="https://www.judgingcard.com/Results/ScoreCard.aspx?CID=9166922"/>
    <hyperlink ref="A227" r:id="rId82" display="https://www.judgingcard.com/Results/ScoreCard.aspx?CID=9166943"/>
    <hyperlink ref="A228" r:id="rId83" display="https://www.judgingcard.com/Results/ScoreCard.aspx?CID=9166923"/>
    <hyperlink ref="A229" r:id="rId84" display="https://www.judgingcard.com/Results/ScoreCard.aspx?CID=9166981"/>
    <hyperlink ref="A230" r:id="rId85" display="https://www.judgingcard.com/Results/ScoreCard.aspx?CID=9166924"/>
    <hyperlink ref="A231" r:id="rId86" display="https://www.judgingcard.com/Results/ScoreCard.aspx?CID=9167027"/>
    <hyperlink ref="A232" r:id="rId87" display="https://www.judgingcard.com/Results/ScoreCard.aspx?CID=9166919"/>
    <hyperlink ref="A233" r:id="rId88" display="https://www.judgingcard.com/Results/ScoreCard.aspx?CID=9166914"/>
    <hyperlink ref="A235" r:id="rId89" display="https://www.judgingcard.com/Results/ScoreCard.aspx?CID=9167017"/>
    <hyperlink ref="A236" r:id="rId90" display="https://www.judgingcard.com/Results/ScoreCard.aspx?CID=9167039"/>
    <hyperlink ref="A237" r:id="rId91" display="https://www.judgingcard.com/Results/ScoreCard.aspx?CID=9167028"/>
    <hyperlink ref="A238" r:id="rId92" display="https://www.judgingcard.com/Results/ScoreCard.aspx?CID=9166969"/>
    <hyperlink ref="A239" r:id="rId93" display="https://www.judgingcard.com/Results/ScoreCard.aspx?CID=9166927"/>
    <hyperlink ref="A240" r:id="rId94" display="https://www.judgingcard.com/Results/ScoreCard.aspx?CID=9166983"/>
    <hyperlink ref="A7" r:id="rId95" display="https://www.judgingcard.com/Results/ScoreCard.aspx?CID=9167297"/>
    <hyperlink ref="A107" r:id="rId96" display="https://www.judgingcard.com/Results/ScoreCard.aspx?CID=9167293"/>
    <hyperlink ref="A108" r:id="rId97" display="https://www.judgingcard.com/Results/ScoreCard.aspx?CID=9167299"/>
    <hyperlink ref="A117" r:id="rId98" display="https://www.judgingcard.com/Results/ScoreCard.aspx?CID=9167301"/>
    <hyperlink ref="A134" r:id="rId99" display="https://www.judgingcard.com/Results/ScoreCard.aspx?CID=9167302"/>
    <hyperlink ref="A66" r:id="rId100" display="https://www.judgingcard.com/Results/ScoreCard.aspx?CID=9167303"/>
    <hyperlink ref="A4" r:id="rId101" display="https://www.judgingcard.com/Results/ScoreCard.aspx?CID=9154419"/>
    <hyperlink ref="A6" r:id="rId102" display="https://www.judgingcard.com/Results/ScoreCard.aspx?CID=9154404"/>
    <hyperlink ref="A94" r:id="rId103" display="https://www.judgingcard.com/Results/ScoreCard.aspx?CID=9154427"/>
    <hyperlink ref="A95" r:id="rId104" display="https://www.judgingcard.com/Results/ScoreCard.aspx?CID=9154436"/>
    <hyperlink ref="A2" r:id="rId105" display="https://www.judgingcard.com/Results/ScoreCard.aspx?CID=9154423"/>
    <hyperlink ref="A9" r:id="rId106" display="https://www.judgingcard.com/Results/ScoreCard.aspx?CID=9154441"/>
    <hyperlink ref="A3" r:id="rId107" display="https://www.judgingcard.com/Results/ScoreCard.aspx?CID=9154457"/>
    <hyperlink ref="A99" r:id="rId108" display="https://www.judgingcard.com/Results/ScoreCard.aspx?CID=9154460"/>
    <hyperlink ref="A12" r:id="rId109" display="https://www.judgingcard.com/Results/ScoreCard.aspx?CID=9154450"/>
    <hyperlink ref="A101" r:id="rId110" display="https://www.judgingcard.com/Results/ScoreCard.aspx?CID=9154417"/>
    <hyperlink ref="A11" r:id="rId111" display="https://www.judgingcard.com/Results/ScoreCard.aspx?CID=9154429"/>
    <hyperlink ref="A109" r:id="rId112" display="https://www.judgingcard.com/Results/ScoreCard.aspx?CID=9154463"/>
    <hyperlink ref="A110" r:id="rId113" display="https://www.judgingcard.com/Results/ScoreCard.aspx?CID=9154464"/>
    <hyperlink ref="A22" r:id="rId114" display="https://www.judgingcard.com/Results/ScoreCard.aspx?CID=9154408"/>
    <hyperlink ref="A15" r:id="rId115" display="https://www.judgingcard.com/Results/ScoreCard.aspx?CID=9154410"/>
    <hyperlink ref="A16" r:id="rId116" display="https://www.judgingcard.com/Results/ScoreCard.aspx?CID=9154438"/>
    <hyperlink ref="A33" r:id="rId117" display="https://www.judgingcard.com/Results/ScoreCard.aspx?CID=9154412"/>
    <hyperlink ref="A58" r:id="rId118" display="https://www.judgingcard.com/Results/ScoreCard.aspx?CID=9154415"/>
    <hyperlink ref="A165" r:id="rId119" display="https://www.judgingcard.com/Results/ScoreCard.aspx?CID=9154444"/>
    <hyperlink ref="A77" r:id="rId120" display="https://www.judgingcard.com/Results/ScoreCard.aspx?CID=9154420"/>
    <hyperlink ref="A18" r:id="rId121" display="https://www.judgingcard.com/Results/ScoreCard.aspx?CID=9154416"/>
    <hyperlink ref="A149" r:id="rId122" display="https://www.judgingcard.com/Results/ScoreCard.aspx?CID=9154445"/>
    <hyperlink ref="A38" r:id="rId123" display="https://www.judgingcard.com/Results/ScoreCard.aspx?CID=9154426"/>
    <hyperlink ref="A36" r:id="rId124" display="https://www.judgingcard.com/Results/ScoreCard.aspx?CID=9154456"/>
    <hyperlink ref="A175" r:id="rId125" display="https://www.judgingcard.com/Results/ScoreCard.aspx?CID=9154462"/>
    <hyperlink ref="A183" r:id="rId126" display="https://www.judgingcard.com/Results/ScoreCard.aspx?CID=9154407"/>
    <hyperlink ref="A91" r:id="rId127" display="https://www.judgingcard.com/Results/ScoreCard.aspx?CID=9154469"/>
    <hyperlink ref="A193" r:id="rId128" display="https://www.judgingcard.com/Results/ScoreCard.aspx?CID=9154411"/>
    <hyperlink ref="A194" r:id="rId129" display="https://www.judgingcard.com/Results/ScoreCard.aspx?CID=9154439"/>
    <hyperlink ref="A195" r:id="rId130" display="https://www.judgingcard.com/Results/ScoreCard.aspx?CID=9154424"/>
    <hyperlink ref="A196" r:id="rId131" display="https://www.judgingcard.com/Results/ScoreCard.aspx?CID=9154437"/>
    <hyperlink ref="A200" r:id="rId132" display="https://www.judgingcard.com/Results/ScoreCard.aspx?CID=9154405"/>
    <hyperlink ref="A211" r:id="rId133" display="https://www.judgingcard.com/Results/ScoreCard.aspx?CID=9154403"/>
    <hyperlink ref="A213" r:id="rId134" display="https://www.judgingcard.com/Results/ScoreCard.aspx?CID=9154431"/>
    <hyperlink ref="A93" r:id="rId135" display="https://www.judgingcard.com/Results/ScoreCard.aspx?CID=9154402"/>
    <hyperlink ref="A219" r:id="rId136" display="https://www.judgingcard.com/Results/ScoreCard.aspx?CID=9154409"/>
    <hyperlink ref="A241" r:id="rId137" display="https://www.judgingcard.com/Results/ScoreCard.aspx?CID=9154435"/>
    <hyperlink ref="A242" r:id="rId138" display="https://www.judgingcard.com/Results/ScoreCard.aspx?CID=9154434"/>
    <hyperlink ref="A243" r:id="rId139" display="https://www.judgingcard.com/Results/ScoreCard.aspx?CID=9154432"/>
    <hyperlink ref="A244" r:id="rId140" display="https://www.judgingcard.com/Results/ScoreCard.aspx?CID=9154433"/>
    <hyperlink ref="A13" r:id="rId141" display="https://www.judgingcard.com/Results/ScoreCard.aspx?CID=9728776"/>
    <hyperlink ref="A100" r:id="rId142" display="https://www.judgingcard.com/Results/ScoreCard.aspx?CID=9728771"/>
    <hyperlink ref="A103" r:id="rId143" display="https://www.judgingcard.com/Results/ScoreCard.aspx?CID=9728774"/>
    <hyperlink ref="A104" r:id="rId144" display="https://www.judgingcard.com/Results/ScoreCard.aspx?CID=9728768"/>
    <hyperlink ref="A106" r:id="rId145" display="https://www.judgingcard.com/Results/ScoreCard.aspx?CID=9728778"/>
    <hyperlink ref="A21" r:id="rId146" display="https://www.judgingcard.com/Results/ScoreCard.aspx?CID=9728780"/>
    <hyperlink ref="A62" r:id="rId147" display="https://www.judgingcard.com/Results/ScoreCard.aspx?CID=9728767"/>
    <hyperlink ref="A19" r:id="rId148" display="https://www.judgingcard.com/Results/ScoreCard.aspx?CID=9728773"/>
    <hyperlink ref="A14" r:id="rId149" display="https://www.judgingcard.com/Results/ScoreCard.aspx?CID=9728769"/>
    <hyperlink ref="A46" r:id="rId150" display="https://www.judgingcard.com/Results/ScoreCard.aspx?CID=9728877"/>
    <hyperlink ref="A84" r:id="rId151" display="https://www.judgingcard.com/Results/ScoreCard.aspx?CID=9728775"/>
    <hyperlink ref="A63" r:id="rId152" display="https://www.judgingcard.com/Results/ScoreCard.aspx?CID=9728714"/>
    <hyperlink ref="A37" r:id="rId153" display="https://www.judgingcard.com/Results/ScoreCard.aspx?CID=9728726"/>
    <hyperlink ref="A64" r:id="rId154" display="https://www.judgingcard.com/Results/ScoreCard.aspx?CID=9728728"/>
    <hyperlink ref="A34" r:id="rId155" display="https://www.judgingcard.com/Results/ScoreCard.aspx?CID=9728711"/>
    <hyperlink ref="A59" r:id="rId156" display="https://www.judgingcard.com/Results/ScoreCard.aspx?CID=9728796"/>
    <hyperlink ref="A47" r:id="rId157" display="https://www.judgingcard.com/Results/ScoreCard.aspx?CID=9728696"/>
    <hyperlink ref="A43" r:id="rId158" display="https://www.judgingcard.com/Results/ScoreCard.aspx?CID=9728782"/>
    <hyperlink ref="A45" r:id="rId159" display="https://www.judgingcard.com/Results/ScoreCard.aspx?CID=9728793"/>
    <hyperlink ref="A127" r:id="rId160" display="https://www.judgingcard.com/Results/ScoreCard.aspx?CID=9728784"/>
    <hyperlink ref="A69" r:id="rId161" display="https://www.judgingcard.com/Results/ScoreCard.aspx?CID=9728709"/>
    <hyperlink ref="A23" r:id="rId162" display="https://www.judgingcard.com/Results/ScoreCard.aspx?CID=9728707"/>
    <hyperlink ref="A139" r:id="rId163" display="https://www.judgingcard.com/Results/ScoreCard.aspx?CID=9728723"/>
    <hyperlink ref="A73" r:id="rId164" display="https://www.judgingcard.com/Results/ScoreCard.aspx?CID=9728722"/>
    <hyperlink ref="A71" r:id="rId165" display="https://www.judgingcard.com/Results/ScoreCard.aspx?CID=9728705"/>
    <hyperlink ref="A146" r:id="rId166" display="https://www.judgingcard.com/Results/ScoreCard.aspx?CID=9728698"/>
    <hyperlink ref="A82" r:id="rId167" display="https://www.judgingcard.com/Results/ScoreCard.aspx?CID=9728693"/>
    <hyperlink ref="A75" r:id="rId168" display="https://www.judgingcard.com/Results/ScoreCard.aspx?CID=9728790"/>
    <hyperlink ref="A72" r:id="rId169" display="https://www.judgingcard.com/Results/ScoreCard.aspx?CID=9728721"/>
    <hyperlink ref="A85" r:id="rId170" display="https://www.judgingcard.com/Results/ScoreCard.aspx?CID=9728727"/>
    <hyperlink ref="A39" r:id="rId171" display="https://www.judgingcard.com/Results/ScoreCard.aspx?CID=9728783"/>
    <hyperlink ref="A42" r:id="rId172" display="https://www.judgingcard.com/Results/ScoreCard.aspx?CID=9728725"/>
    <hyperlink ref="A76" r:id="rId173" display="https://www.judgingcard.com/Results/ScoreCard.aspx?CID=9728729"/>
    <hyperlink ref="A158" r:id="rId174" display="https://www.judgingcard.com/Results/ScoreCard.aspx?CID=9728795"/>
    <hyperlink ref="A49" r:id="rId175" display="https://www.judgingcard.com/Results/ScoreCard.aspx?CID=9728697"/>
    <hyperlink ref="A80" r:id="rId176" display="https://www.judgingcard.com/Results/ScoreCard.aspx?CID=9728720"/>
    <hyperlink ref="A89" r:id="rId177" display="https://www.judgingcard.com/Results/ScoreCard.aspx?CID=9728785"/>
    <hyperlink ref="A169" r:id="rId178" display="https://www.judgingcard.com/Results/ScoreCard.aspx?CID=9728701"/>
    <hyperlink ref="A88" r:id="rId179" display="https://www.judgingcard.com/Results/ScoreCard.aspx?CID=9728715"/>
    <hyperlink ref="A92" r:id="rId180" display="https://www.judgingcard.com/Results/ScoreCard.aspx?CID=9728689"/>
    <hyperlink ref="A48" r:id="rId181" display="https://www.judgingcard.com/Results/ScoreCard.aspx?CID=9728710"/>
    <hyperlink ref="A90" r:id="rId182" display="https://www.judgingcard.com/Results/ScoreCard.aspx?CID=9728694"/>
    <hyperlink ref="A179" r:id="rId183" display="https://www.judgingcard.com/Results/ScoreCard.aspx?CID=9728700"/>
    <hyperlink ref="A185" r:id="rId184" display="https://www.judgingcard.com/Results/ScoreCard.aspx?CID=9728791"/>
    <hyperlink ref="A86" r:id="rId185" display="https://www.judgingcard.com/Results/ScoreCard.aspx?CID=9728786"/>
    <hyperlink ref="A202" r:id="rId186" display="https://www.judgingcard.com/Results/ScoreCard.aspx?CID=9728706"/>
    <hyperlink ref="A206" r:id="rId187" display="https://www.judgingcard.com/Results/ScoreCard.aspx?CID=9728702"/>
    <hyperlink ref="A234" r:id="rId188" display="https://www.judgingcard.com/Results/ScoreCard.aspx?CID=9728692"/>
    <hyperlink ref="A53" r:id="rId189" display="https://www.judgingcard.com/Results/ScoreCard.aspx?CID=9798054"/>
    <hyperlink ref="A55" r:id="rId190" display="https://www.judgingcard.com/Results/ScoreCard.aspx?CID=9797874"/>
    <hyperlink ref="A111" r:id="rId191" display="https://www.judgingcard.com/Results/ScoreCard.aspx?CID=9798000"/>
    <hyperlink ref="A60" r:id="rId192" display="https://www.judgingcard.com/Results/ScoreCard.aspx?CID=9797826"/>
    <hyperlink ref="A124" r:id="rId193" display="https://www.judgingcard.com/Results/ScoreCard.aspx?CID=9797762"/>
    <hyperlink ref="A126" r:id="rId194" display="https://www.judgingcard.com/Results/ScoreCard.aspx?CID=9797846"/>
    <hyperlink ref="A133" r:id="rId195" display="https://www.judgingcard.com/Results/ScoreCard.aspx?CID=9797683"/>
    <hyperlink ref="A65" r:id="rId196" display="https://www.judgingcard.com/Results/ScoreCard.aspx?CID=9798028"/>
    <hyperlink ref="A61" r:id="rId197" display="https://www.judgingcard.com/Results/ScoreCard.aspx?CID=9797811"/>
    <hyperlink ref="A68" r:id="rId198" display="https://www.judgingcard.com/Results/ScoreCard.aspx?CID=9798097"/>
    <hyperlink ref="A142" r:id="rId199" display="https://www.judgingcard.com/Results/ScoreCard.aspx?CID=9797808"/>
    <hyperlink ref="A145" r:id="rId200" display="https://www.judgingcard.com/Results/ScoreCard.aspx?CID=9797677"/>
    <hyperlink ref="A153" r:id="rId201" display="https://www.judgingcard.com/Results/ScoreCard.aspx?CID=9797814"/>
    <hyperlink ref="A155" r:id="rId202" display="https://www.judgingcard.com/Results/ScoreCard.aspx?CID=9797995"/>
    <hyperlink ref="A41" r:id="rId203" display="https://www.judgingcard.com/Results/ScoreCard.aspx?CID=9798095"/>
    <hyperlink ref="A83" r:id="rId204" display="https://www.judgingcard.com/Results/ScoreCard.aspx?CID=9797997"/>
    <hyperlink ref="A74" r:id="rId205" display="https://www.judgingcard.com/Results/ScoreCard.aspx?CID=9797852"/>
    <hyperlink ref="A79" r:id="rId206" display="https://www.judgingcard.com/Results/ScoreCard.aspx?CID=9797669"/>
    <hyperlink ref="A186" r:id="rId207" display="https://www.judgingcard.com/Results/ScoreCard.aspx?CID=9798016"/>
    <hyperlink ref="A188" r:id="rId208" display="https://www.judgingcard.com/Results/ScoreCard.aspx?CID=9797926"/>
    <hyperlink ref="A189" r:id="rId209" display="https://www.judgingcard.com/Results/ScoreCard.aspx?CID=9797963"/>
    <hyperlink ref="A190" r:id="rId210" display="https://www.judgingcard.com/Results/ScoreCard.aspx?CID=9797889"/>
    <hyperlink ref="A192" r:id="rId211" display="https://www.judgingcard.com/Results/ScoreCard.aspx?CID=9797830"/>
    <hyperlink ref="A87" r:id="rId212" display="https://www.judgingcard.com/Results/ScoreCard.aspx?CID=9797832"/>
    <hyperlink ref="A44" r:id="rId213" display="https://www.judgingcard.com/Results/ScoreCard.aspx?CID=9797877"/>
    <hyperlink ref="A98" r:id="rId214" display="https://www.judgingcard.com/Results/ScoreCard.aspx?CID=9807867"/>
    <hyperlink ref="A113" r:id="rId215" display="https://www.judgingcard.com/Results/ScoreCard.aspx?CID=9807854"/>
    <hyperlink ref="A114" r:id="rId216" display="https://www.judgingcard.com/Results/ScoreCard.aspx?CID=9807946"/>
    <hyperlink ref="A115" r:id="rId217" display="https://www.judgingcard.com/Results/ScoreCard.aspx?CID=9807881"/>
    <hyperlink ref="A116" r:id="rId218" display="https://www.judgingcard.com/Results/ScoreCard.aspx?CID=9807898"/>
    <hyperlink ref="A119" r:id="rId219" display="https://www.judgingcard.com/Results/ScoreCard.aspx?CID=9807947"/>
    <hyperlink ref="A120" r:id="rId220" display="https://www.judgingcard.com/Results/ScoreCard.aspx?CID=9807950"/>
    <hyperlink ref="A121" r:id="rId221" display="https://www.judgingcard.com/Results/ScoreCard.aspx?CID=9807864"/>
    <hyperlink ref="A125" r:id="rId222" display="https://www.judgingcard.com/Results/ScoreCard.aspx?CID=9807961"/>
    <hyperlink ref="A131" r:id="rId223" display="https://www.judgingcard.com/Results/ScoreCard.aspx?CID=9807841"/>
    <hyperlink ref="A135" r:id="rId224" display="https://www.judgingcard.com/Results/ScoreCard.aspx?CID=9807843"/>
    <hyperlink ref="A137" r:id="rId225" display="https://www.judgingcard.com/Results/ScoreCard.aspx?CID=9807848"/>
    <hyperlink ref="A141" r:id="rId226" display="https://www.judgingcard.com/Results/ScoreCard.aspx?CID=9807968"/>
    <hyperlink ref="A140" r:id="rId227" display="https://www.judgingcard.com/Results/ScoreCard.aspx?CID=9807935"/>
    <hyperlink ref="A144" r:id="rId228" display="https://www.judgingcard.com/Results/ScoreCard.aspx?CID=9807966"/>
    <hyperlink ref="A147" r:id="rId229" display="https://www.judgingcard.com/Results/ScoreCard.aspx?CID=9807957"/>
    <hyperlink ref="A148" r:id="rId230" display="https://www.judgingcard.com/Results/ScoreCard.aspx?CID=9807924"/>
    <hyperlink ref="A151" r:id="rId231" display="https://www.judgingcard.com/Results/ScoreCard.aspx?CID=9807900"/>
    <hyperlink ref="A157" r:id="rId232" display="https://www.judgingcard.com/Results/ScoreCard.aspx?CID=9807964"/>
    <hyperlink ref="A160" r:id="rId233" display="https://www.judgingcard.com/Results/ScoreCard.aspx?CID=9807908"/>
    <hyperlink ref="A163" r:id="rId234" display="https://www.judgingcard.com/Results/ScoreCard.aspx?CID=9807857"/>
    <hyperlink ref="A166" r:id="rId235" display="https://www.judgingcard.com/Results/ScoreCard.aspx?CID=9807907"/>
    <hyperlink ref="A167" r:id="rId236" display="https://www.judgingcard.com/Results/ScoreCard.aspx?CID=9807948"/>
    <hyperlink ref="A170" r:id="rId237" display="https://www.judgingcard.com/Results/ScoreCard.aspx?CID=9807851"/>
    <hyperlink ref="A78" r:id="rId238" display="https://www.judgingcard.com/Results/ScoreCard.aspx?CID=9807877"/>
    <hyperlink ref="A171" r:id="rId239" display="https://www.judgingcard.com/Results/ScoreCard.aspx?CID=9807861"/>
    <hyperlink ref="A174" r:id="rId240" display="https://www.judgingcard.com/Results/ScoreCard.aspx?CID=9807902"/>
    <hyperlink ref="A176" r:id="rId241" display="https://www.judgingcard.com/Results/ScoreCard.aspx?CID=9807844"/>
    <hyperlink ref="A182" r:id="rId242" display="https://www.judgingcard.com/Results/ScoreCard.aspx?CID=980784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>
      <selection activeCell="Q2" sqref="Q2:Q105"/>
    </sheetView>
  </sheetViews>
  <sheetFormatPr defaultRowHeight="15" x14ac:dyDescent="0.25"/>
  <cols>
    <col min="1" max="1" width="20.28515625" customWidth="1"/>
    <col min="2" max="2" width="12.140625" customWidth="1"/>
    <col min="4" max="4" width="11.140625" customWidth="1"/>
    <col min="5" max="5" width="19" customWidth="1"/>
    <col min="7" max="7" width="23.5703125" customWidth="1"/>
    <col min="10" max="10" width="10.5703125" customWidth="1"/>
    <col min="11" max="11" width="18.42578125" customWidth="1"/>
    <col min="13" max="13" width="22.42578125" customWidth="1"/>
    <col min="16" max="16" width="12.140625" customWidth="1"/>
    <col min="17" max="17" width="18.7109375" customWidth="1"/>
  </cols>
  <sheetData>
    <row r="1" spans="1:17" ht="17.25" customHeight="1" x14ac:dyDescent="0.25">
      <c r="A1" t="s">
        <v>4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118</v>
      </c>
      <c r="Q1" t="s">
        <v>6</v>
      </c>
    </row>
    <row r="2" spans="1:17" ht="15.75" thickBot="1" x14ac:dyDescent="0.3">
      <c r="A2" s="2" t="s">
        <v>0</v>
      </c>
      <c r="B2" s="1" t="s">
        <v>1</v>
      </c>
      <c r="C2" s="1">
        <v>476</v>
      </c>
      <c r="D2" s="1">
        <v>100</v>
      </c>
      <c r="E2" s="1">
        <v>100</v>
      </c>
      <c r="G2" s="2" t="s">
        <v>2</v>
      </c>
      <c r="H2" s="1"/>
      <c r="I2" s="1">
        <v>563</v>
      </c>
      <c r="J2">
        <f>(I2/563)*100</f>
        <v>100</v>
      </c>
      <c r="K2">
        <v>100</v>
      </c>
      <c r="M2" s="2" t="s">
        <v>14</v>
      </c>
      <c r="N2" s="1"/>
      <c r="O2" s="1">
        <v>587</v>
      </c>
      <c r="P2">
        <f>(O2/587)*100</f>
        <v>100</v>
      </c>
      <c r="Q2">
        <f>ROUND(P2,2)</f>
        <v>100</v>
      </c>
    </row>
    <row r="3" spans="1:17" ht="24.75" thickBot="1" x14ac:dyDescent="0.3">
      <c r="A3" s="2" t="s">
        <v>318</v>
      </c>
      <c r="B3" s="1" t="s">
        <v>1</v>
      </c>
      <c r="C3" s="1">
        <v>413</v>
      </c>
      <c r="D3" s="1">
        <f>(413/476)*100</f>
        <v>86.764705882352942</v>
      </c>
      <c r="E3" s="1">
        <v>86.76</v>
      </c>
      <c r="G3" s="2" t="s">
        <v>8</v>
      </c>
      <c r="H3" s="1" t="s">
        <v>9</v>
      </c>
      <c r="I3" s="1">
        <v>535</v>
      </c>
      <c r="J3">
        <f t="shared" ref="J3:J5" si="0">(I3/563)*100</f>
        <v>95.026642984014202</v>
      </c>
      <c r="K3">
        <v>95.03</v>
      </c>
      <c r="M3" s="2" t="s">
        <v>15</v>
      </c>
      <c r="N3" s="1"/>
      <c r="O3" s="1">
        <v>577</v>
      </c>
      <c r="P3">
        <f t="shared" ref="P3:P66" si="1">(O3/587)*100</f>
        <v>98.296422487223168</v>
      </c>
      <c r="Q3">
        <f t="shared" ref="Q3:Q66" si="2">ROUND(P3,2)</f>
        <v>98.3</v>
      </c>
    </row>
    <row r="4" spans="1:17" ht="24.75" thickBot="1" x14ac:dyDescent="0.3">
      <c r="A4" s="2" t="s">
        <v>3</v>
      </c>
      <c r="B4" s="1" t="s">
        <v>1</v>
      </c>
      <c r="C4" s="1">
        <v>390</v>
      </c>
      <c r="D4" s="1">
        <f>(390/476)*100</f>
        <v>81.932773109243698</v>
      </c>
      <c r="E4" s="1">
        <v>81.93</v>
      </c>
      <c r="G4" s="2" t="s">
        <v>10</v>
      </c>
      <c r="H4" s="1" t="s">
        <v>9</v>
      </c>
      <c r="I4" s="1">
        <v>522</v>
      </c>
      <c r="J4">
        <f t="shared" si="0"/>
        <v>92.717584369449384</v>
      </c>
      <c r="K4">
        <v>92.72</v>
      </c>
      <c r="M4" s="2" t="s">
        <v>16</v>
      </c>
      <c r="N4" s="1"/>
      <c r="O4" s="1">
        <v>574</v>
      </c>
      <c r="P4">
        <f t="shared" si="1"/>
        <v>97.785349233390122</v>
      </c>
      <c r="Q4">
        <f t="shared" si="2"/>
        <v>97.79</v>
      </c>
    </row>
    <row r="5" spans="1:17" ht="15.75" thickBot="1" x14ac:dyDescent="0.3">
      <c r="A5" s="1"/>
      <c r="G5" s="2" t="s">
        <v>11</v>
      </c>
      <c r="H5" s="1"/>
      <c r="I5" s="1">
        <v>485</v>
      </c>
      <c r="J5">
        <f t="shared" si="0"/>
        <v>86.145648312611016</v>
      </c>
      <c r="K5">
        <v>86.15</v>
      </c>
      <c r="M5" s="2" t="s">
        <v>17</v>
      </c>
      <c r="N5" s="1"/>
      <c r="O5" s="1">
        <v>570</v>
      </c>
      <c r="P5">
        <f t="shared" si="1"/>
        <v>97.103918228279383</v>
      </c>
      <c r="Q5">
        <f t="shared" si="2"/>
        <v>97.1</v>
      </c>
    </row>
    <row r="6" spans="1:17" ht="24.75" thickBot="1" x14ac:dyDescent="0.3">
      <c r="E6" s="1"/>
      <c r="G6" s="2" t="s">
        <v>12</v>
      </c>
      <c r="H6" s="1" t="s">
        <v>9</v>
      </c>
      <c r="I6" s="1">
        <v>468</v>
      </c>
      <c r="J6">
        <f>(I6/563)*100</f>
        <v>83.126110124333934</v>
      </c>
      <c r="K6">
        <v>83.13</v>
      </c>
      <c r="M6" s="2" t="s">
        <v>112</v>
      </c>
      <c r="N6" s="1"/>
      <c r="O6" s="1">
        <v>570</v>
      </c>
      <c r="P6">
        <f t="shared" si="1"/>
        <v>97.103918228279383</v>
      </c>
      <c r="Q6">
        <f t="shared" si="2"/>
        <v>97.1</v>
      </c>
    </row>
    <row r="7" spans="1:17" ht="15.75" thickBot="1" x14ac:dyDescent="0.3">
      <c r="E7" s="1"/>
      <c r="M7" s="2" t="s">
        <v>18</v>
      </c>
      <c r="N7" s="1"/>
      <c r="O7" s="1">
        <v>568</v>
      </c>
      <c r="P7">
        <f t="shared" si="1"/>
        <v>96.763202725724014</v>
      </c>
      <c r="Q7">
        <f t="shared" si="2"/>
        <v>96.76</v>
      </c>
    </row>
    <row r="8" spans="1:17" ht="15.75" thickBot="1" x14ac:dyDescent="0.3">
      <c r="M8" s="2" t="s">
        <v>19</v>
      </c>
      <c r="N8" s="1"/>
      <c r="O8" s="1">
        <v>568</v>
      </c>
      <c r="P8">
        <f t="shared" si="1"/>
        <v>96.763202725724014</v>
      </c>
      <c r="Q8">
        <f t="shared" si="2"/>
        <v>96.76</v>
      </c>
    </row>
    <row r="9" spans="1:17" ht="15.75" thickBot="1" x14ac:dyDescent="0.3">
      <c r="M9" s="2" t="s">
        <v>20</v>
      </c>
      <c r="N9" s="1"/>
      <c r="O9" s="1">
        <v>567</v>
      </c>
      <c r="P9">
        <f t="shared" si="1"/>
        <v>96.592844974446336</v>
      </c>
      <c r="Q9">
        <f t="shared" si="2"/>
        <v>96.59</v>
      </c>
    </row>
    <row r="10" spans="1:17" ht="15.75" thickBot="1" x14ac:dyDescent="0.3">
      <c r="M10" s="2" t="s">
        <v>21</v>
      </c>
      <c r="N10" s="1"/>
      <c r="O10" s="1">
        <v>565</v>
      </c>
      <c r="P10">
        <f t="shared" si="1"/>
        <v>96.252129471890967</v>
      </c>
      <c r="Q10">
        <f t="shared" si="2"/>
        <v>96.25</v>
      </c>
    </row>
    <row r="11" spans="1:17" ht="15.75" thickBot="1" x14ac:dyDescent="0.3">
      <c r="M11" s="2" t="s">
        <v>22</v>
      </c>
      <c r="N11" s="1"/>
      <c r="O11" s="1">
        <v>562</v>
      </c>
      <c r="P11">
        <f t="shared" si="1"/>
        <v>95.741056218057921</v>
      </c>
      <c r="Q11">
        <f t="shared" si="2"/>
        <v>95.74</v>
      </c>
    </row>
    <row r="12" spans="1:17" ht="15.75" thickBot="1" x14ac:dyDescent="0.3">
      <c r="M12" s="2" t="s">
        <v>23</v>
      </c>
      <c r="N12" s="1"/>
      <c r="O12" s="1">
        <v>558</v>
      </c>
      <c r="P12">
        <f t="shared" si="1"/>
        <v>95.059625212947182</v>
      </c>
      <c r="Q12">
        <f t="shared" si="2"/>
        <v>95.06</v>
      </c>
    </row>
    <row r="13" spans="1:17" ht="15.75" thickBot="1" x14ac:dyDescent="0.3">
      <c r="M13" s="2" t="s">
        <v>24</v>
      </c>
      <c r="N13" s="1"/>
      <c r="O13" s="1">
        <v>557</v>
      </c>
      <c r="P13">
        <f t="shared" si="1"/>
        <v>94.889267461669505</v>
      </c>
      <c r="Q13">
        <f t="shared" si="2"/>
        <v>94.89</v>
      </c>
    </row>
    <row r="14" spans="1:17" ht="15.75" thickBot="1" x14ac:dyDescent="0.3">
      <c r="M14" s="2" t="s">
        <v>25</v>
      </c>
      <c r="N14" s="1"/>
      <c r="O14" s="1">
        <v>554</v>
      </c>
      <c r="P14">
        <f t="shared" si="1"/>
        <v>94.378194207836458</v>
      </c>
      <c r="Q14">
        <f t="shared" si="2"/>
        <v>94.38</v>
      </c>
    </row>
    <row r="15" spans="1:17" ht="15.75" thickBot="1" x14ac:dyDescent="0.3">
      <c r="M15" s="2" t="s">
        <v>26</v>
      </c>
      <c r="N15" s="1"/>
      <c r="O15" s="1">
        <v>552</v>
      </c>
      <c r="P15">
        <f t="shared" si="1"/>
        <v>94.037478705281089</v>
      </c>
      <c r="Q15">
        <f t="shared" si="2"/>
        <v>94.04</v>
      </c>
    </row>
    <row r="16" spans="1:17" ht="30.75" thickBot="1" x14ac:dyDescent="0.3">
      <c r="M16" s="2" t="s">
        <v>27</v>
      </c>
      <c r="N16" s="1"/>
      <c r="O16" s="1">
        <v>549</v>
      </c>
      <c r="P16">
        <f t="shared" si="1"/>
        <v>93.526405451448042</v>
      </c>
      <c r="Q16">
        <f t="shared" si="2"/>
        <v>93.53</v>
      </c>
    </row>
    <row r="17" spans="13:17" ht="15.75" thickBot="1" x14ac:dyDescent="0.3">
      <c r="M17" s="2" t="s">
        <v>113</v>
      </c>
      <c r="N17" s="1"/>
      <c r="O17" s="1">
        <v>548</v>
      </c>
      <c r="P17">
        <f t="shared" si="1"/>
        <v>93.35604770017035</v>
      </c>
      <c r="Q17">
        <f t="shared" si="2"/>
        <v>93.36</v>
      </c>
    </row>
    <row r="18" spans="13:17" ht="15.75" thickBot="1" x14ac:dyDescent="0.3">
      <c r="M18" s="2" t="s">
        <v>28</v>
      </c>
      <c r="N18" s="1"/>
      <c r="O18" s="1">
        <v>546</v>
      </c>
      <c r="P18">
        <f t="shared" si="1"/>
        <v>93.015332197614981</v>
      </c>
      <c r="Q18">
        <f t="shared" si="2"/>
        <v>93.02</v>
      </c>
    </row>
    <row r="19" spans="13:17" ht="15.75" thickBot="1" x14ac:dyDescent="0.3">
      <c r="M19" s="2" t="s">
        <v>114</v>
      </c>
      <c r="N19" s="1"/>
      <c r="O19" s="1">
        <v>546</v>
      </c>
      <c r="P19">
        <f t="shared" si="1"/>
        <v>93.015332197614981</v>
      </c>
      <c r="Q19">
        <f t="shared" si="2"/>
        <v>93.02</v>
      </c>
    </row>
    <row r="20" spans="13:17" ht="15.75" thickBot="1" x14ac:dyDescent="0.3">
      <c r="M20" s="2" t="s">
        <v>29</v>
      </c>
      <c r="N20" s="1"/>
      <c r="O20" s="1">
        <v>545</v>
      </c>
      <c r="P20">
        <f t="shared" si="1"/>
        <v>92.844974446337318</v>
      </c>
      <c r="Q20">
        <f t="shared" si="2"/>
        <v>92.84</v>
      </c>
    </row>
    <row r="21" spans="13:17" ht="15.75" thickBot="1" x14ac:dyDescent="0.3">
      <c r="M21" s="2" t="s">
        <v>30</v>
      </c>
      <c r="N21" s="1"/>
      <c r="O21" s="1">
        <v>543</v>
      </c>
      <c r="P21">
        <f t="shared" si="1"/>
        <v>92.504258943781949</v>
      </c>
      <c r="Q21">
        <f t="shared" si="2"/>
        <v>92.5</v>
      </c>
    </row>
    <row r="22" spans="13:17" ht="15.75" thickBot="1" x14ac:dyDescent="0.3">
      <c r="M22" s="2" t="s">
        <v>31</v>
      </c>
      <c r="N22" s="1"/>
      <c r="O22" s="1">
        <v>543</v>
      </c>
      <c r="P22">
        <f t="shared" si="1"/>
        <v>92.504258943781949</v>
      </c>
      <c r="Q22">
        <f t="shared" si="2"/>
        <v>92.5</v>
      </c>
    </row>
    <row r="23" spans="13:17" ht="15.75" thickBot="1" x14ac:dyDescent="0.3">
      <c r="M23" s="2" t="s">
        <v>32</v>
      </c>
      <c r="N23" s="1"/>
      <c r="O23" s="1">
        <v>541</v>
      </c>
      <c r="P23">
        <f t="shared" si="1"/>
        <v>92.163543441226579</v>
      </c>
      <c r="Q23">
        <f t="shared" si="2"/>
        <v>92.16</v>
      </c>
    </row>
    <row r="24" spans="13:17" ht="15.75" thickBot="1" x14ac:dyDescent="0.3">
      <c r="M24" s="2" t="s">
        <v>33</v>
      </c>
      <c r="N24" s="1"/>
      <c r="O24" s="1">
        <v>538</v>
      </c>
      <c r="P24">
        <f t="shared" si="1"/>
        <v>91.652470187393533</v>
      </c>
      <c r="Q24">
        <f t="shared" si="2"/>
        <v>91.65</v>
      </c>
    </row>
    <row r="25" spans="13:17" ht="15.75" thickBot="1" x14ac:dyDescent="0.3">
      <c r="M25" s="2" t="s">
        <v>115</v>
      </c>
      <c r="N25" s="1"/>
      <c r="O25" s="1">
        <v>536</v>
      </c>
      <c r="P25">
        <f t="shared" si="1"/>
        <v>91.311754684838164</v>
      </c>
      <c r="Q25">
        <f t="shared" si="2"/>
        <v>91.31</v>
      </c>
    </row>
    <row r="26" spans="13:17" ht="15.75" thickBot="1" x14ac:dyDescent="0.3">
      <c r="M26" s="2" t="s">
        <v>34</v>
      </c>
      <c r="N26" s="1"/>
      <c r="O26" s="1">
        <v>535</v>
      </c>
      <c r="P26">
        <f t="shared" si="1"/>
        <v>91.141396933560486</v>
      </c>
      <c r="Q26">
        <f t="shared" si="2"/>
        <v>91.14</v>
      </c>
    </row>
    <row r="27" spans="13:17" ht="15.75" thickBot="1" x14ac:dyDescent="0.3">
      <c r="M27" s="2" t="s">
        <v>35</v>
      </c>
      <c r="N27" s="1"/>
      <c r="O27" s="1">
        <v>533</v>
      </c>
      <c r="P27">
        <f t="shared" si="1"/>
        <v>90.800681431005117</v>
      </c>
      <c r="Q27">
        <f t="shared" si="2"/>
        <v>90.8</v>
      </c>
    </row>
    <row r="28" spans="13:17" ht="15.75" thickBot="1" x14ac:dyDescent="0.3">
      <c r="M28" s="2" t="s">
        <v>36</v>
      </c>
      <c r="N28" s="1"/>
      <c r="O28" s="1">
        <v>530</v>
      </c>
      <c r="P28">
        <f t="shared" si="1"/>
        <v>90.28960817717207</v>
      </c>
      <c r="Q28">
        <f t="shared" si="2"/>
        <v>90.29</v>
      </c>
    </row>
    <row r="29" spans="13:17" ht="15.75" thickBot="1" x14ac:dyDescent="0.3">
      <c r="M29" s="2" t="s">
        <v>37</v>
      </c>
      <c r="N29" s="1"/>
      <c r="O29" s="1">
        <v>530</v>
      </c>
      <c r="P29">
        <f t="shared" si="1"/>
        <v>90.28960817717207</v>
      </c>
      <c r="Q29">
        <f t="shared" si="2"/>
        <v>90.29</v>
      </c>
    </row>
    <row r="30" spans="13:17" ht="15.75" thickBot="1" x14ac:dyDescent="0.3">
      <c r="M30" s="2" t="s">
        <v>38</v>
      </c>
      <c r="N30" s="1"/>
      <c r="O30" s="1">
        <v>526</v>
      </c>
      <c r="P30">
        <f t="shared" si="1"/>
        <v>89.608177172061332</v>
      </c>
      <c r="Q30">
        <f t="shared" si="2"/>
        <v>89.61</v>
      </c>
    </row>
    <row r="31" spans="13:17" ht="15.75" thickBot="1" x14ac:dyDescent="0.3">
      <c r="M31" s="2" t="s">
        <v>39</v>
      </c>
      <c r="N31" s="1"/>
      <c r="O31" s="1">
        <v>524</v>
      </c>
      <c r="P31">
        <f t="shared" si="1"/>
        <v>89.267461669505963</v>
      </c>
      <c r="Q31">
        <f t="shared" si="2"/>
        <v>89.27</v>
      </c>
    </row>
    <row r="32" spans="13:17" ht="15.75" thickBot="1" x14ac:dyDescent="0.3">
      <c r="M32" s="2" t="s">
        <v>40</v>
      </c>
      <c r="N32" s="1"/>
      <c r="O32" s="1">
        <v>524</v>
      </c>
      <c r="P32">
        <f t="shared" si="1"/>
        <v>89.267461669505963</v>
      </c>
      <c r="Q32">
        <f t="shared" si="2"/>
        <v>89.27</v>
      </c>
    </row>
    <row r="33" spans="13:17" ht="15.75" thickBot="1" x14ac:dyDescent="0.3">
      <c r="M33" s="2" t="s">
        <v>41</v>
      </c>
      <c r="N33" s="1"/>
      <c r="O33" s="1">
        <v>524</v>
      </c>
      <c r="P33">
        <f t="shared" si="1"/>
        <v>89.267461669505963</v>
      </c>
      <c r="Q33">
        <f t="shared" si="2"/>
        <v>89.27</v>
      </c>
    </row>
    <row r="34" spans="13:17" ht="15.75" thickBot="1" x14ac:dyDescent="0.3">
      <c r="M34" s="2" t="s">
        <v>42</v>
      </c>
      <c r="N34" s="1"/>
      <c r="O34" s="1">
        <v>522</v>
      </c>
      <c r="P34">
        <f t="shared" si="1"/>
        <v>88.926746166950593</v>
      </c>
      <c r="Q34">
        <f t="shared" si="2"/>
        <v>88.93</v>
      </c>
    </row>
    <row r="35" spans="13:17" ht="15.75" thickBot="1" x14ac:dyDescent="0.3">
      <c r="M35" s="2" t="s">
        <v>43</v>
      </c>
      <c r="N35" s="1"/>
      <c r="O35" s="1">
        <v>522</v>
      </c>
      <c r="P35">
        <f t="shared" si="1"/>
        <v>88.926746166950593</v>
      </c>
      <c r="Q35">
        <f t="shared" si="2"/>
        <v>88.93</v>
      </c>
    </row>
    <row r="36" spans="13:17" ht="15.75" thickBot="1" x14ac:dyDescent="0.3">
      <c r="M36" s="2" t="s">
        <v>44</v>
      </c>
      <c r="N36" s="1"/>
      <c r="O36" s="1">
        <v>520</v>
      </c>
      <c r="P36">
        <f t="shared" si="1"/>
        <v>88.586030664395238</v>
      </c>
      <c r="Q36">
        <f t="shared" si="2"/>
        <v>88.59</v>
      </c>
    </row>
    <row r="37" spans="13:17" ht="15.75" thickBot="1" x14ac:dyDescent="0.3">
      <c r="M37" s="2" t="s">
        <v>45</v>
      </c>
      <c r="N37" s="1"/>
      <c r="O37" s="1">
        <v>520</v>
      </c>
      <c r="P37">
        <f t="shared" si="1"/>
        <v>88.586030664395238</v>
      </c>
      <c r="Q37">
        <f t="shared" si="2"/>
        <v>88.59</v>
      </c>
    </row>
    <row r="38" spans="13:17" ht="15.75" thickBot="1" x14ac:dyDescent="0.3">
      <c r="M38" s="2" t="s">
        <v>116</v>
      </c>
      <c r="N38" s="1"/>
      <c r="O38" s="1">
        <v>520</v>
      </c>
      <c r="P38">
        <f t="shared" si="1"/>
        <v>88.586030664395238</v>
      </c>
      <c r="Q38">
        <f t="shared" si="2"/>
        <v>88.59</v>
      </c>
    </row>
    <row r="39" spans="13:17" ht="15.75" thickBot="1" x14ac:dyDescent="0.3">
      <c r="M39" s="2" t="s">
        <v>46</v>
      </c>
      <c r="N39" s="1"/>
      <c r="O39" s="1">
        <v>518</v>
      </c>
      <c r="P39">
        <f t="shared" si="1"/>
        <v>88.245315161839869</v>
      </c>
      <c r="Q39">
        <f t="shared" si="2"/>
        <v>88.25</v>
      </c>
    </row>
    <row r="40" spans="13:17" ht="15.75" thickBot="1" x14ac:dyDescent="0.3">
      <c r="M40" s="2" t="s">
        <v>47</v>
      </c>
      <c r="N40" s="1"/>
      <c r="O40" s="1">
        <v>516</v>
      </c>
      <c r="P40">
        <f t="shared" si="1"/>
        <v>87.9045996592845</v>
      </c>
      <c r="Q40">
        <f t="shared" si="2"/>
        <v>87.9</v>
      </c>
    </row>
    <row r="41" spans="13:17" ht="15.75" thickBot="1" x14ac:dyDescent="0.3">
      <c r="M41" s="2" t="s">
        <v>117</v>
      </c>
      <c r="N41" s="1"/>
      <c r="O41" s="1">
        <v>514</v>
      </c>
      <c r="P41">
        <f t="shared" si="1"/>
        <v>87.563884156729131</v>
      </c>
      <c r="Q41">
        <f t="shared" si="2"/>
        <v>87.56</v>
      </c>
    </row>
    <row r="42" spans="13:17" ht="15.75" thickBot="1" x14ac:dyDescent="0.3">
      <c r="M42" s="2" t="s">
        <v>48</v>
      </c>
      <c r="N42" s="1"/>
      <c r="O42" s="1">
        <v>513</v>
      </c>
      <c r="P42">
        <f t="shared" si="1"/>
        <v>87.393526405451453</v>
      </c>
      <c r="Q42">
        <f t="shared" si="2"/>
        <v>87.39</v>
      </c>
    </row>
    <row r="43" spans="13:17" ht="15.75" thickBot="1" x14ac:dyDescent="0.3">
      <c r="M43" s="2" t="s">
        <v>49</v>
      </c>
      <c r="N43" s="1"/>
      <c r="O43" s="1">
        <v>509</v>
      </c>
      <c r="P43">
        <f t="shared" si="1"/>
        <v>86.712095400340715</v>
      </c>
      <c r="Q43">
        <f t="shared" si="2"/>
        <v>86.71</v>
      </c>
    </row>
    <row r="44" spans="13:17" ht="15.75" thickBot="1" x14ac:dyDescent="0.3">
      <c r="M44" s="2" t="s">
        <v>50</v>
      </c>
      <c r="N44" s="1"/>
      <c r="O44" s="1">
        <v>509</v>
      </c>
      <c r="P44">
        <f t="shared" si="1"/>
        <v>86.712095400340715</v>
      </c>
      <c r="Q44">
        <f t="shared" si="2"/>
        <v>86.71</v>
      </c>
    </row>
    <row r="45" spans="13:17" ht="15.75" thickBot="1" x14ac:dyDescent="0.3">
      <c r="M45" s="2" t="s">
        <v>51</v>
      </c>
      <c r="N45" s="1"/>
      <c r="O45" s="1">
        <v>508</v>
      </c>
      <c r="P45">
        <f t="shared" si="1"/>
        <v>86.541737649063037</v>
      </c>
      <c r="Q45">
        <f t="shared" si="2"/>
        <v>86.54</v>
      </c>
    </row>
    <row r="46" spans="13:17" ht="15.75" thickBot="1" x14ac:dyDescent="0.3">
      <c r="M46" s="2" t="s">
        <v>52</v>
      </c>
      <c r="N46" s="1"/>
      <c r="O46" s="1">
        <v>506</v>
      </c>
      <c r="P46">
        <f t="shared" si="1"/>
        <v>86.201022146507668</v>
      </c>
      <c r="Q46">
        <f t="shared" si="2"/>
        <v>86.2</v>
      </c>
    </row>
    <row r="47" spans="13:17" ht="15.75" thickBot="1" x14ac:dyDescent="0.3">
      <c r="M47" s="2" t="s">
        <v>53</v>
      </c>
      <c r="N47" s="1"/>
      <c r="O47" s="1">
        <v>506</v>
      </c>
      <c r="P47">
        <f t="shared" si="1"/>
        <v>86.201022146507668</v>
      </c>
      <c r="Q47">
        <f t="shared" si="2"/>
        <v>86.2</v>
      </c>
    </row>
    <row r="48" spans="13:17" ht="15.75" thickBot="1" x14ac:dyDescent="0.3">
      <c r="M48" s="2" t="s">
        <v>54</v>
      </c>
      <c r="N48" s="1"/>
      <c r="O48" s="1">
        <v>506</v>
      </c>
      <c r="P48">
        <f t="shared" si="1"/>
        <v>86.201022146507668</v>
      </c>
      <c r="Q48">
        <f t="shared" si="2"/>
        <v>86.2</v>
      </c>
    </row>
    <row r="49" spans="13:17" ht="15.75" thickBot="1" x14ac:dyDescent="0.3">
      <c r="M49" s="2" t="s">
        <v>55</v>
      </c>
      <c r="N49" s="1"/>
      <c r="O49" s="1">
        <v>505</v>
      </c>
      <c r="P49">
        <f t="shared" si="1"/>
        <v>86.030664395229977</v>
      </c>
      <c r="Q49">
        <f t="shared" si="2"/>
        <v>86.03</v>
      </c>
    </row>
    <row r="50" spans="13:17" ht="15.75" thickBot="1" x14ac:dyDescent="0.3">
      <c r="M50" s="2" t="s">
        <v>56</v>
      </c>
      <c r="N50" s="1"/>
      <c r="O50" s="1">
        <v>504</v>
      </c>
      <c r="P50">
        <f t="shared" si="1"/>
        <v>85.860306643952299</v>
      </c>
      <c r="Q50">
        <f t="shared" si="2"/>
        <v>85.86</v>
      </c>
    </row>
    <row r="51" spans="13:17" ht="15.75" thickBot="1" x14ac:dyDescent="0.3">
      <c r="M51" s="2" t="s">
        <v>57</v>
      </c>
      <c r="N51" s="1"/>
      <c r="O51" s="1">
        <v>500</v>
      </c>
      <c r="P51">
        <f t="shared" si="1"/>
        <v>85.178875638841561</v>
      </c>
      <c r="Q51">
        <f t="shared" si="2"/>
        <v>85.18</v>
      </c>
    </row>
    <row r="52" spans="13:17" ht="15.75" thickBot="1" x14ac:dyDescent="0.3">
      <c r="M52" s="2" t="s">
        <v>58</v>
      </c>
      <c r="N52" s="1"/>
      <c r="O52" s="1">
        <v>497</v>
      </c>
      <c r="P52">
        <f t="shared" si="1"/>
        <v>84.667802385008514</v>
      </c>
      <c r="Q52">
        <f t="shared" si="2"/>
        <v>84.67</v>
      </c>
    </row>
    <row r="53" spans="13:17" ht="15.75" thickBot="1" x14ac:dyDescent="0.3">
      <c r="M53" s="2" t="s">
        <v>59</v>
      </c>
      <c r="N53" s="1"/>
      <c r="O53" s="1">
        <v>496</v>
      </c>
      <c r="P53">
        <f t="shared" si="1"/>
        <v>84.497444633730836</v>
      </c>
      <c r="Q53">
        <f t="shared" si="2"/>
        <v>84.5</v>
      </c>
    </row>
    <row r="54" spans="13:17" ht="15.75" thickBot="1" x14ac:dyDescent="0.3">
      <c r="M54" s="2" t="s">
        <v>60</v>
      </c>
      <c r="N54" s="1"/>
      <c r="O54" s="1">
        <v>495</v>
      </c>
      <c r="P54">
        <f t="shared" si="1"/>
        <v>84.327086882453145</v>
      </c>
      <c r="Q54">
        <f t="shared" si="2"/>
        <v>84.33</v>
      </c>
    </row>
    <row r="55" spans="13:17" ht="15.75" thickBot="1" x14ac:dyDescent="0.3">
      <c r="M55" s="2" t="s">
        <v>61</v>
      </c>
      <c r="N55" s="1"/>
      <c r="O55" s="1">
        <v>493</v>
      </c>
      <c r="P55">
        <f t="shared" si="1"/>
        <v>83.98637137989779</v>
      </c>
      <c r="Q55">
        <f t="shared" si="2"/>
        <v>83.99</v>
      </c>
    </row>
    <row r="56" spans="13:17" ht="15.75" thickBot="1" x14ac:dyDescent="0.3">
      <c r="M56" s="2" t="s">
        <v>62</v>
      </c>
      <c r="N56" s="1"/>
      <c r="O56" s="1">
        <v>492</v>
      </c>
      <c r="P56">
        <f t="shared" si="1"/>
        <v>83.816013628620098</v>
      </c>
      <c r="Q56">
        <f t="shared" si="2"/>
        <v>83.82</v>
      </c>
    </row>
    <row r="57" spans="13:17" ht="15.75" thickBot="1" x14ac:dyDescent="0.3">
      <c r="M57" s="2" t="s">
        <v>63</v>
      </c>
      <c r="N57" s="1"/>
      <c r="O57" s="1">
        <v>487</v>
      </c>
      <c r="P57">
        <f t="shared" si="1"/>
        <v>82.964224872231682</v>
      </c>
      <c r="Q57">
        <f t="shared" si="2"/>
        <v>82.96</v>
      </c>
    </row>
    <row r="58" spans="13:17" ht="15.75" thickBot="1" x14ac:dyDescent="0.3">
      <c r="M58" s="2" t="s">
        <v>64</v>
      </c>
      <c r="N58" s="1"/>
      <c r="O58" s="1">
        <v>477</v>
      </c>
      <c r="P58">
        <f t="shared" si="1"/>
        <v>81.26064735945485</v>
      </c>
      <c r="Q58">
        <f t="shared" si="2"/>
        <v>81.260000000000005</v>
      </c>
    </row>
    <row r="59" spans="13:17" ht="15.75" thickBot="1" x14ac:dyDescent="0.3">
      <c r="M59" s="2" t="s">
        <v>65</v>
      </c>
      <c r="N59" s="1"/>
      <c r="O59" s="1">
        <v>475</v>
      </c>
      <c r="P59">
        <f t="shared" si="1"/>
        <v>80.919931856899481</v>
      </c>
      <c r="Q59">
        <f t="shared" si="2"/>
        <v>80.92</v>
      </c>
    </row>
    <row r="60" spans="13:17" ht="15.75" thickBot="1" x14ac:dyDescent="0.3">
      <c r="M60" s="2" t="s">
        <v>66</v>
      </c>
      <c r="N60" s="1"/>
      <c r="O60" s="1">
        <v>472</v>
      </c>
      <c r="P60">
        <f t="shared" si="1"/>
        <v>80.408858603066435</v>
      </c>
      <c r="Q60">
        <f t="shared" si="2"/>
        <v>80.41</v>
      </c>
    </row>
    <row r="61" spans="13:17" ht="15.75" thickBot="1" x14ac:dyDescent="0.3">
      <c r="M61" s="2" t="s">
        <v>67</v>
      </c>
      <c r="N61" s="1"/>
      <c r="O61" s="1">
        <v>471</v>
      </c>
      <c r="P61">
        <f t="shared" si="1"/>
        <v>80.238500851788757</v>
      </c>
      <c r="Q61">
        <f t="shared" si="2"/>
        <v>80.239999999999995</v>
      </c>
    </row>
    <row r="62" spans="13:17" ht="15.75" thickBot="1" x14ac:dyDescent="0.3">
      <c r="M62" s="2" t="s">
        <v>68</v>
      </c>
      <c r="N62" s="1"/>
      <c r="O62" s="1">
        <v>467</v>
      </c>
      <c r="P62">
        <f t="shared" si="1"/>
        <v>79.557069846678019</v>
      </c>
      <c r="Q62">
        <f t="shared" si="2"/>
        <v>79.56</v>
      </c>
    </row>
    <row r="63" spans="13:17" ht="15.75" thickBot="1" x14ac:dyDescent="0.3">
      <c r="M63" s="2" t="s">
        <v>69</v>
      </c>
      <c r="N63" s="1"/>
      <c r="O63" s="1">
        <v>467</v>
      </c>
      <c r="P63">
        <f t="shared" si="1"/>
        <v>79.557069846678019</v>
      </c>
      <c r="Q63">
        <f t="shared" si="2"/>
        <v>79.56</v>
      </c>
    </row>
    <row r="64" spans="13:17" ht="15.75" thickBot="1" x14ac:dyDescent="0.3">
      <c r="M64" s="2" t="s">
        <v>70</v>
      </c>
      <c r="N64" s="1"/>
      <c r="O64" s="1">
        <v>459</v>
      </c>
      <c r="P64">
        <f t="shared" si="1"/>
        <v>78.19420783645657</v>
      </c>
      <c r="Q64">
        <f t="shared" si="2"/>
        <v>78.19</v>
      </c>
    </row>
    <row r="65" spans="13:17" ht="15.75" thickBot="1" x14ac:dyDescent="0.3">
      <c r="M65" s="2" t="s">
        <v>71</v>
      </c>
      <c r="N65" s="1"/>
      <c r="O65" s="1">
        <v>453</v>
      </c>
      <c r="P65">
        <f t="shared" si="1"/>
        <v>77.172061328790463</v>
      </c>
      <c r="Q65">
        <f t="shared" si="2"/>
        <v>77.17</v>
      </c>
    </row>
    <row r="66" spans="13:17" ht="15.75" thickBot="1" x14ac:dyDescent="0.3">
      <c r="M66" s="2" t="s">
        <v>72</v>
      </c>
      <c r="N66" s="1"/>
      <c r="O66" s="1">
        <v>441</v>
      </c>
      <c r="P66">
        <f t="shared" si="1"/>
        <v>75.127768313458262</v>
      </c>
      <c r="Q66">
        <f t="shared" si="2"/>
        <v>75.13</v>
      </c>
    </row>
    <row r="67" spans="13:17" ht="15.75" thickBot="1" x14ac:dyDescent="0.3">
      <c r="M67" s="2" t="s">
        <v>73</v>
      </c>
      <c r="N67" s="1"/>
      <c r="O67" s="1">
        <v>435</v>
      </c>
      <c r="P67">
        <f t="shared" ref="P67:P105" si="3">(O67/587)*100</f>
        <v>74.105621805792168</v>
      </c>
      <c r="Q67">
        <f t="shared" ref="Q67:Q105" si="4">ROUND(P67,2)</f>
        <v>74.11</v>
      </c>
    </row>
    <row r="68" spans="13:17" ht="15.75" thickBot="1" x14ac:dyDescent="0.3">
      <c r="M68" s="2" t="s">
        <v>74</v>
      </c>
      <c r="N68" s="1"/>
      <c r="O68" s="1">
        <v>435</v>
      </c>
      <c r="P68">
        <f t="shared" si="3"/>
        <v>74.105621805792168</v>
      </c>
      <c r="Q68">
        <f t="shared" si="4"/>
        <v>74.11</v>
      </c>
    </row>
    <row r="69" spans="13:17" ht="15.75" thickBot="1" x14ac:dyDescent="0.3">
      <c r="M69" s="2" t="s">
        <v>75</v>
      </c>
      <c r="N69" s="1"/>
      <c r="O69" s="1">
        <v>431</v>
      </c>
      <c r="P69">
        <f t="shared" si="3"/>
        <v>73.42419080068143</v>
      </c>
      <c r="Q69">
        <f t="shared" si="4"/>
        <v>73.42</v>
      </c>
    </row>
    <row r="70" spans="13:17" ht="15.75" thickBot="1" x14ac:dyDescent="0.3">
      <c r="M70" s="2" t="s">
        <v>76</v>
      </c>
      <c r="N70" s="1"/>
      <c r="O70" s="1">
        <v>431</v>
      </c>
      <c r="P70">
        <f t="shared" si="3"/>
        <v>73.42419080068143</v>
      </c>
      <c r="Q70">
        <f t="shared" si="4"/>
        <v>73.42</v>
      </c>
    </row>
    <row r="71" spans="13:17" ht="15.75" thickBot="1" x14ac:dyDescent="0.3">
      <c r="M71" s="2" t="s">
        <v>77</v>
      </c>
      <c r="N71" s="1"/>
      <c r="O71" s="1">
        <v>423</v>
      </c>
      <c r="P71">
        <f t="shared" si="3"/>
        <v>72.061328790459967</v>
      </c>
      <c r="Q71">
        <f t="shared" si="4"/>
        <v>72.06</v>
      </c>
    </row>
    <row r="72" spans="13:17" ht="15.75" thickBot="1" x14ac:dyDescent="0.3">
      <c r="M72" s="2" t="s">
        <v>78</v>
      </c>
      <c r="N72" s="1"/>
      <c r="O72" s="1">
        <v>423</v>
      </c>
      <c r="P72">
        <f t="shared" si="3"/>
        <v>72.061328790459967</v>
      </c>
      <c r="Q72">
        <f t="shared" si="4"/>
        <v>72.06</v>
      </c>
    </row>
    <row r="73" spans="13:17" ht="15.75" thickBot="1" x14ac:dyDescent="0.3">
      <c r="M73" s="2" t="s">
        <v>79</v>
      </c>
      <c r="N73" s="1"/>
      <c r="O73" s="1">
        <v>422</v>
      </c>
      <c r="P73">
        <f t="shared" si="3"/>
        <v>71.89097103918229</v>
      </c>
      <c r="Q73">
        <f t="shared" si="4"/>
        <v>71.89</v>
      </c>
    </row>
    <row r="74" spans="13:17" ht="15.75" thickBot="1" x14ac:dyDescent="0.3">
      <c r="M74" s="2" t="s">
        <v>80</v>
      </c>
      <c r="N74" s="1"/>
      <c r="O74" s="1">
        <v>418</v>
      </c>
      <c r="P74">
        <f t="shared" si="3"/>
        <v>71.209540034071551</v>
      </c>
      <c r="Q74">
        <f t="shared" si="4"/>
        <v>71.209999999999994</v>
      </c>
    </row>
    <row r="75" spans="13:17" ht="15.75" thickBot="1" x14ac:dyDescent="0.3">
      <c r="M75" s="2" t="s">
        <v>81</v>
      </c>
      <c r="N75" s="1"/>
      <c r="O75" s="1">
        <v>417</v>
      </c>
      <c r="P75">
        <f t="shared" si="3"/>
        <v>71.03918228279386</v>
      </c>
      <c r="Q75">
        <f t="shared" si="4"/>
        <v>71.040000000000006</v>
      </c>
    </row>
    <row r="76" spans="13:17" ht="15.75" thickBot="1" x14ac:dyDescent="0.3">
      <c r="M76" s="2" t="s">
        <v>82</v>
      </c>
      <c r="N76" s="1"/>
      <c r="O76" s="1">
        <v>417</v>
      </c>
      <c r="P76">
        <f t="shared" si="3"/>
        <v>71.03918228279386</v>
      </c>
      <c r="Q76">
        <f t="shared" si="4"/>
        <v>71.040000000000006</v>
      </c>
    </row>
    <row r="77" spans="13:17" ht="15.75" thickBot="1" x14ac:dyDescent="0.3">
      <c r="M77" s="2" t="s">
        <v>83</v>
      </c>
      <c r="N77" s="1"/>
      <c r="O77" s="1">
        <v>415</v>
      </c>
      <c r="P77">
        <f t="shared" si="3"/>
        <v>70.698466780238505</v>
      </c>
      <c r="Q77">
        <f t="shared" si="4"/>
        <v>70.7</v>
      </c>
    </row>
    <row r="78" spans="13:17" ht="15.75" thickBot="1" x14ac:dyDescent="0.3">
      <c r="M78" s="2" t="s">
        <v>84</v>
      </c>
      <c r="N78" s="1"/>
      <c r="O78" s="1">
        <v>411</v>
      </c>
      <c r="P78">
        <f t="shared" si="3"/>
        <v>70.017035775127766</v>
      </c>
      <c r="Q78">
        <f t="shared" si="4"/>
        <v>70.02</v>
      </c>
    </row>
    <row r="79" spans="13:17" ht="15.75" thickBot="1" x14ac:dyDescent="0.3">
      <c r="M79" s="2" t="s">
        <v>85</v>
      </c>
      <c r="N79" s="1"/>
      <c r="O79" s="1">
        <v>406</v>
      </c>
      <c r="P79">
        <f t="shared" si="3"/>
        <v>69.16524701873935</v>
      </c>
      <c r="Q79">
        <f t="shared" si="4"/>
        <v>69.17</v>
      </c>
    </row>
    <row r="80" spans="13:17" ht="15.75" thickBot="1" x14ac:dyDescent="0.3">
      <c r="M80" s="2" t="s">
        <v>86</v>
      </c>
      <c r="N80" s="1"/>
      <c r="O80" s="1">
        <v>399</v>
      </c>
      <c r="P80">
        <f t="shared" si="3"/>
        <v>67.972742759795565</v>
      </c>
      <c r="Q80">
        <f t="shared" si="4"/>
        <v>67.97</v>
      </c>
    </row>
    <row r="81" spans="13:17" ht="15.75" thickBot="1" x14ac:dyDescent="0.3">
      <c r="M81" s="2" t="s">
        <v>87</v>
      </c>
      <c r="N81" s="1"/>
      <c r="O81" s="1">
        <v>396</v>
      </c>
      <c r="P81">
        <f t="shared" si="3"/>
        <v>67.461669505962519</v>
      </c>
      <c r="Q81">
        <f t="shared" si="4"/>
        <v>67.459999999999994</v>
      </c>
    </row>
    <row r="82" spans="13:17" ht="15.75" thickBot="1" x14ac:dyDescent="0.3">
      <c r="M82" s="2" t="s">
        <v>88</v>
      </c>
      <c r="N82" s="1"/>
      <c r="O82" s="1">
        <v>395</v>
      </c>
      <c r="P82">
        <f t="shared" si="3"/>
        <v>67.291311754684841</v>
      </c>
      <c r="Q82">
        <f t="shared" si="4"/>
        <v>67.290000000000006</v>
      </c>
    </row>
    <row r="83" spans="13:17" ht="15.75" thickBot="1" x14ac:dyDescent="0.3">
      <c r="M83" s="2" t="s">
        <v>89</v>
      </c>
      <c r="N83" s="1"/>
      <c r="O83" s="1">
        <v>395</v>
      </c>
      <c r="P83">
        <f t="shared" si="3"/>
        <v>67.291311754684841</v>
      </c>
      <c r="Q83">
        <f t="shared" si="4"/>
        <v>67.290000000000006</v>
      </c>
    </row>
    <row r="84" spans="13:17" ht="15.75" thickBot="1" x14ac:dyDescent="0.3">
      <c r="M84" s="2" t="s">
        <v>90</v>
      </c>
      <c r="N84" s="1"/>
      <c r="O84" s="1">
        <v>393</v>
      </c>
      <c r="P84">
        <f t="shared" si="3"/>
        <v>66.950596252129472</v>
      </c>
      <c r="Q84">
        <f t="shared" si="4"/>
        <v>66.95</v>
      </c>
    </row>
    <row r="85" spans="13:17" ht="15.75" thickBot="1" x14ac:dyDescent="0.3">
      <c r="M85" s="2" t="s">
        <v>91</v>
      </c>
      <c r="N85" s="1"/>
      <c r="O85" s="1">
        <v>385</v>
      </c>
      <c r="P85">
        <f t="shared" si="3"/>
        <v>65.587734241908009</v>
      </c>
      <c r="Q85">
        <f t="shared" si="4"/>
        <v>65.59</v>
      </c>
    </row>
    <row r="86" spans="13:17" ht="15.75" thickBot="1" x14ac:dyDescent="0.3">
      <c r="M86" s="2" t="s">
        <v>92</v>
      </c>
      <c r="N86" s="1"/>
      <c r="O86" s="1">
        <v>381</v>
      </c>
      <c r="P86">
        <f t="shared" si="3"/>
        <v>64.906303236797271</v>
      </c>
      <c r="Q86">
        <f t="shared" si="4"/>
        <v>64.91</v>
      </c>
    </row>
    <row r="87" spans="13:17" ht="15.75" thickBot="1" x14ac:dyDescent="0.3">
      <c r="M87" s="2" t="s">
        <v>93</v>
      </c>
      <c r="N87" s="1"/>
      <c r="O87" s="1">
        <v>381</v>
      </c>
      <c r="P87">
        <f t="shared" si="3"/>
        <v>64.906303236797271</v>
      </c>
      <c r="Q87">
        <f t="shared" si="4"/>
        <v>64.91</v>
      </c>
    </row>
    <row r="88" spans="13:17" ht="15.75" thickBot="1" x14ac:dyDescent="0.3">
      <c r="M88" s="2" t="s">
        <v>94</v>
      </c>
      <c r="N88" s="1"/>
      <c r="O88" s="1">
        <v>381</v>
      </c>
      <c r="P88">
        <f t="shared" si="3"/>
        <v>64.906303236797271</v>
      </c>
      <c r="Q88">
        <f t="shared" si="4"/>
        <v>64.91</v>
      </c>
    </row>
    <row r="89" spans="13:17" ht="15.75" thickBot="1" x14ac:dyDescent="0.3">
      <c r="M89" s="2" t="s">
        <v>95</v>
      </c>
      <c r="N89" s="1"/>
      <c r="O89" s="1">
        <v>380</v>
      </c>
      <c r="P89">
        <f t="shared" si="3"/>
        <v>64.735945485519579</v>
      </c>
      <c r="Q89">
        <f t="shared" si="4"/>
        <v>64.739999999999995</v>
      </c>
    </row>
    <row r="90" spans="13:17" ht="15.75" thickBot="1" x14ac:dyDescent="0.3">
      <c r="M90" s="2" t="s">
        <v>96</v>
      </c>
      <c r="N90" s="1"/>
      <c r="O90" s="1">
        <v>379</v>
      </c>
      <c r="P90">
        <f t="shared" si="3"/>
        <v>64.565587734241902</v>
      </c>
      <c r="Q90">
        <f t="shared" si="4"/>
        <v>64.569999999999993</v>
      </c>
    </row>
    <row r="91" spans="13:17" ht="15.75" thickBot="1" x14ac:dyDescent="0.3">
      <c r="M91" s="2" t="s">
        <v>97</v>
      </c>
      <c r="N91" s="1"/>
      <c r="O91" s="1">
        <v>376</v>
      </c>
      <c r="P91">
        <f t="shared" si="3"/>
        <v>64.054514480408869</v>
      </c>
      <c r="Q91">
        <f t="shared" si="4"/>
        <v>64.05</v>
      </c>
    </row>
    <row r="92" spans="13:17" ht="15.75" thickBot="1" x14ac:dyDescent="0.3">
      <c r="M92" s="2" t="s">
        <v>98</v>
      </c>
      <c r="N92" s="1"/>
      <c r="O92" s="1">
        <v>375</v>
      </c>
      <c r="P92">
        <f t="shared" si="3"/>
        <v>63.884156729131178</v>
      </c>
      <c r="Q92">
        <f t="shared" si="4"/>
        <v>63.88</v>
      </c>
    </row>
    <row r="93" spans="13:17" ht="15.75" thickBot="1" x14ac:dyDescent="0.3">
      <c r="M93" s="2" t="s">
        <v>99</v>
      </c>
      <c r="N93" s="1"/>
      <c r="O93" s="1">
        <v>371</v>
      </c>
      <c r="P93">
        <f t="shared" si="3"/>
        <v>63.202725724020446</v>
      </c>
      <c r="Q93">
        <f t="shared" si="4"/>
        <v>63.2</v>
      </c>
    </row>
    <row r="94" spans="13:17" ht="15.75" thickBot="1" x14ac:dyDescent="0.3">
      <c r="M94" s="2" t="s">
        <v>100</v>
      </c>
      <c r="N94" s="1"/>
      <c r="O94" s="1">
        <v>369</v>
      </c>
      <c r="P94">
        <f t="shared" si="3"/>
        <v>62.862010221465084</v>
      </c>
      <c r="Q94">
        <f t="shared" si="4"/>
        <v>62.86</v>
      </c>
    </row>
    <row r="95" spans="13:17" ht="15.75" thickBot="1" x14ac:dyDescent="0.3">
      <c r="M95" s="2" t="s">
        <v>101</v>
      </c>
      <c r="N95" s="1"/>
      <c r="O95" s="1">
        <v>361</v>
      </c>
      <c r="P95">
        <f t="shared" si="3"/>
        <v>61.499148211243615</v>
      </c>
      <c r="Q95">
        <f t="shared" si="4"/>
        <v>61.5</v>
      </c>
    </row>
    <row r="96" spans="13:17" ht="15.75" thickBot="1" x14ac:dyDescent="0.3">
      <c r="M96" s="2" t="s">
        <v>102</v>
      </c>
      <c r="N96" s="1"/>
      <c r="O96" s="1">
        <v>360</v>
      </c>
      <c r="P96">
        <f t="shared" si="3"/>
        <v>61.32879045996593</v>
      </c>
      <c r="Q96">
        <f t="shared" si="4"/>
        <v>61.33</v>
      </c>
    </row>
    <row r="97" spans="13:17" ht="15.75" thickBot="1" x14ac:dyDescent="0.3">
      <c r="M97" s="2" t="s">
        <v>103</v>
      </c>
      <c r="N97" s="1"/>
      <c r="O97" s="1">
        <v>356</v>
      </c>
      <c r="P97">
        <f t="shared" si="3"/>
        <v>60.647359454855199</v>
      </c>
      <c r="Q97">
        <f t="shared" si="4"/>
        <v>60.65</v>
      </c>
    </row>
    <row r="98" spans="13:17" ht="15.75" thickBot="1" x14ac:dyDescent="0.3">
      <c r="M98" s="2" t="s">
        <v>104</v>
      </c>
      <c r="N98" s="1"/>
      <c r="O98" s="1">
        <v>353</v>
      </c>
      <c r="P98">
        <f t="shared" si="3"/>
        <v>60.136286201022152</v>
      </c>
      <c r="Q98">
        <f t="shared" si="4"/>
        <v>60.14</v>
      </c>
    </row>
    <row r="99" spans="13:17" ht="15.75" thickBot="1" x14ac:dyDescent="0.3">
      <c r="M99" s="2" t="s">
        <v>105</v>
      </c>
      <c r="N99" s="1"/>
      <c r="O99" s="1">
        <v>352</v>
      </c>
      <c r="P99">
        <f t="shared" si="3"/>
        <v>59.965928449744467</v>
      </c>
      <c r="Q99">
        <f t="shared" si="4"/>
        <v>59.97</v>
      </c>
    </row>
    <row r="100" spans="13:17" ht="15.75" thickBot="1" x14ac:dyDescent="0.3">
      <c r="M100" s="2" t="s">
        <v>106</v>
      </c>
      <c r="N100" s="1"/>
      <c r="O100" s="1">
        <v>346</v>
      </c>
      <c r="P100">
        <f t="shared" si="3"/>
        <v>58.943781942078367</v>
      </c>
      <c r="Q100">
        <f t="shared" si="4"/>
        <v>58.94</v>
      </c>
    </row>
    <row r="101" spans="13:17" ht="15.75" thickBot="1" x14ac:dyDescent="0.3">
      <c r="M101" s="2" t="s">
        <v>107</v>
      </c>
      <c r="N101" s="1"/>
      <c r="O101" s="1">
        <v>345</v>
      </c>
      <c r="P101">
        <f t="shared" si="3"/>
        <v>58.773424190800682</v>
      </c>
      <c r="Q101">
        <f t="shared" si="4"/>
        <v>58.77</v>
      </c>
    </row>
    <row r="102" spans="13:17" ht="15.75" thickBot="1" x14ac:dyDescent="0.3">
      <c r="M102" s="2" t="s">
        <v>108</v>
      </c>
      <c r="N102" s="1"/>
      <c r="O102" s="1">
        <v>342</v>
      </c>
      <c r="P102">
        <f t="shared" si="3"/>
        <v>58.262350936967636</v>
      </c>
      <c r="Q102">
        <f t="shared" si="4"/>
        <v>58.26</v>
      </c>
    </row>
    <row r="103" spans="13:17" ht="15.75" thickBot="1" x14ac:dyDescent="0.3">
      <c r="M103" s="2" t="s">
        <v>109</v>
      </c>
      <c r="N103" s="1"/>
      <c r="O103" s="1">
        <v>338</v>
      </c>
      <c r="P103">
        <f t="shared" si="3"/>
        <v>57.580919931856897</v>
      </c>
      <c r="Q103">
        <f t="shared" si="4"/>
        <v>57.58</v>
      </c>
    </row>
    <row r="104" spans="13:17" ht="15.75" thickBot="1" x14ac:dyDescent="0.3">
      <c r="M104" s="2" t="s">
        <v>110</v>
      </c>
      <c r="N104" s="1"/>
      <c r="O104" s="1">
        <v>332</v>
      </c>
      <c r="P104">
        <f t="shared" si="3"/>
        <v>56.558773424190804</v>
      </c>
      <c r="Q104">
        <f t="shared" si="4"/>
        <v>56.56</v>
      </c>
    </row>
    <row r="105" spans="13:17" ht="15.75" thickBot="1" x14ac:dyDescent="0.3">
      <c r="M105" s="2" t="s">
        <v>111</v>
      </c>
      <c r="N105" s="1"/>
      <c r="O105" s="1">
        <v>330</v>
      </c>
      <c r="P105">
        <f t="shared" si="3"/>
        <v>56.218057921635435</v>
      </c>
      <c r="Q105">
        <f t="shared" si="4"/>
        <v>56.22</v>
      </c>
    </row>
  </sheetData>
  <sortState ref="M2:O107">
    <sortCondition descending="1" ref="O2:O107"/>
  </sortState>
  <hyperlinks>
    <hyperlink ref="A2" r:id="rId1" display="https://www.judgingcard.com/Results/ScoreCard.aspx?CID=9167186"/>
    <hyperlink ref="A3" r:id="rId2" display="https://www.judgingcard.com/Results/ScoreCard.aspx?CID=9167182"/>
    <hyperlink ref="A4" r:id="rId3" display="https://www.judgingcard.com/Results/ScoreCard.aspx?CID=9167185"/>
    <hyperlink ref="G2" r:id="rId4" display="https://www.judgingcard.com/Results/ScoreCard.aspx?CID=9167249"/>
    <hyperlink ref="G3" r:id="rId5" display="https://www.judgingcard.com/Results/ScoreCard.aspx?CID=9167052"/>
    <hyperlink ref="G4" r:id="rId6" display="https://www.judgingcard.com/Results/ScoreCard.aspx?CID=9167049"/>
    <hyperlink ref="G5" r:id="rId7" display="https://www.judgingcard.com/Results/ScoreCard.aspx?CID=9167059"/>
    <hyperlink ref="G6" r:id="rId8" display="https://www.judgingcard.com/Results/ScoreCard.aspx?CID=9167055"/>
    <hyperlink ref="M2" r:id="rId9" display="https://www.judgingcard.com/Results/ScoreCard.aspx?CID=9166945"/>
    <hyperlink ref="M3" r:id="rId10" display="https://www.judgingcard.com/Results/ScoreCard.aspx?CID=9166977"/>
    <hyperlink ref="M4" r:id="rId11" display="https://www.judgingcard.com/Results/ScoreCard.aspx?CID=9166973"/>
    <hyperlink ref="M5" r:id="rId12" display="https://www.judgingcard.com/Results/ScoreCard.aspx?CID=9167004"/>
    <hyperlink ref="M7" r:id="rId13" display="https://www.judgingcard.com/Results/ScoreCard.aspx?CID=9166958"/>
    <hyperlink ref="M8" r:id="rId14" display="https://www.judgingcard.com/Results/ScoreCard.aspx?CID=9166951"/>
    <hyperlink ref="M9" r:id="rId15" display="https://www.judgingcard.com/Results/ScoreCard.aspx?CID=9167007"/>
    <hyperlink ref="M10" r:id="rId16" display="https://www.judgingcard.com/Results/ScoreCard.aspx?CID=9167020"/>
    <hyperlink ref="M11" r:id="rId17" display="https://www.judgingcard.com/Results/ScoreCard.aspx?CID=9167030"/>
    <hyperlink ref="M12" r:id="rId18" display="https://www.judgingcard.com/Results/ScoreCard.aspx?CID=9167040"/>
    <hyperlink ref="M13" r:id="rId19" display="https://www.judgingcard.com/Results/ScoreCard.aspx?CID=9166937"/>
    <hyperlink ref="M14" r:id="rId20" display="https://www.judgingcard.com/Results/ScoreCard.aspx?CID=9167018"/>
    <hyperlink ref="M15" r:id="rId21" display="https://www.judgingcard.com/Results/ScoreCard.aspx?CID=9167005"/>
    <hyperlink ref="M16" r:id="rId22" display="https://www.judgingcard.com/Results/ScoreCard.aspx?CID=9167022"/>
    <hyperlink ref="M18" r:id="rId23" display="https://www.judgingcard.com/Results/ScoreCard.aspx?CID=9166957"/>
    <hyperlink ref="M20" r:id="rId24" display="https://www.judgingcard.com/Results/ScoreCard.aspx?CID=9166947"/>
    <hyperlink ref="M21" r:id="rId25" display="https://www.judgingcard.com/Results/ScoreCard.aspx?CID=9167033"/>
    <hyperlink ref="M22" r:id="rId26" display="https://www.judgingcard.com/Results/ScoreCard.aspx?CID=9166929"/>
    <hyperlink ref="M23" r:id="rId27" display="https://www.judgingcard.com/Results/ScoreCard.aspx?CID=9167012"/>
    <hyperlink ref="M24" r:id="rId28" display="https://www.judgingcard.com/Results/ScoreCard.aspx?CID=9166975"/>
    <hyperlink ref="M26" r:id="rId29" display="https://www.judgingcard.com/Results/ScoreCard.aspx?CID=9167013"/>
    <hyperlink ref="M27" r:id="rId30" display="https://www.judgingcard.com/Results/ScoreCard.aspx?CID=9166948"/>
    <hyperlink ref="M28" r:id="rId31" display="https://www.judgingcard.com/Results/ScoreCard.aspx?CID=9166955"/>
    <hyperlink ref="M29" r:id="rId32" display="https://www.judgingcard.com/Results/ScoreCard.aspx?CID=9166949"/>
    <hyperlink ref="M30" r:id="rId33" display="https://www.judgingcard.com/Results/ScoreCard.aspx?CID=9167037"/>
    <hyperlink ref="M31" r:id="rId34" display="https://www.judgingcard.com/Results/ScoreCard.aspx?CID=9167021"/>
    <hyperlink ref="M32" r:id="rId35" display="https://www.judgingcard.com/Results/ScoreCard.aspx?CID=9166931"/>
    <hyperlink ref="M33" r:id="rId36" display="https://www.judgingcard.com/Results/ScoreCard.aspx?CID=9166933"/>
    <hyperlink ref="M34" r:id="rId37" display="https://www.judgingcard.com/Results/ScoreCard.aspx?CID=9167019"/>
    <hyperlink ref="M35" r:id="rId38" display="https://www.judgingcard.com/Results/ScoreCard.aspx?CID=9166946"/>
    <hyperlink ref="M36" r:id="rId39" display="https://www.judgingcard.com/Results/ScoreCard.aspx?CID=9166959"/>
    <hyperlink ref="M37" r:id="rId40" display="https://www.judgingcard.com/Results/ScoreCard.aspx?CID=9167001"/>
    <hyperlink ref="M39" r:id="rId41" display="https://www.judgingcard.com/Results/ScoreCard.aspx?CID=9166934"/>
    <hyperlink ref="M40" r:id="rId42" display="https://www.judgingcard.com/Results/ScoreCard.aspx?CID=9166996"/>
    <hyperlink ref="M42" r:id="rId43" display="https://www.judgingcard.com/Results/ScoreCard.aspx?CID=9166971"/>
    <hyperlink ref="M43" r:id="rId44" display="https://www.judgingcard.com/Results/ScoreCard.aspx?CID=9167006"/>
    <hyperlink ref="M44" r:id="rId45" display="https://www.judgingcard.com/Results/ScoreCard.aspx?CID=9166938"/>
    <hyperlink ref="M45" r:id="rId46" display="https://www.judgingcard.com/Results/ScoreCard.aspx?CID=9166935"/>
    <hyperlink ref="M46" r:id="rId47" display="https://www.judgingcard.com/Results/ScoreCard.aspx?CID=9166956"/>
    <hyperlink ref="M47" r:id="rId48" display="https://www.judgingcard.com/Results/ScoreCard.aspx?CID=9167032"/>
    <hyperlink ref="M48" r:id="rId49" display="https://www.judgingcard.com/Results/ScoreCard.aspx?CID=9166965"/>
    <hyperlink ref="M49" r:id="rId50" display="https://www.judgingcard.com/Results/ScoreCard.aspx?CID=9166954"/>
    <hyperlink ref="M50" r:id="rId51" display="https://www.judgingcard.com/Results/ScoreCard.aspx?CID=9166952"/>
    <hyperlink ref="M51" r:id="rId52" display="https://www.judgingcard.com/Results/ScoreCard.aspx?CID=9166930"/>
    <hyperlink ref="M52" r:id="rId53" display="https://www.judgingcard.com/Results/ScoreCard.aspx?CID=9166950"/>
    <hyperlink ref="M53" r:id="rId54" display="https://www.judgingcard.com/Results/ScoreCard.aspx?CID=9166939"/>
    <hyperlink ref="M54" r:id="rId55" display="https://www.judgingcard.com/Results/ScoreCard.aspx?CID=9166997"/>
    <hyperlink ref="M55" r:id="rId56" display="https://www.judgingcard.com/Results/ScoreCard.aspx?CID=9167024"/>
    <hyperlink ref="M56" r:id="rId57" display="https://www.judgingcard.com/Results/ScoreCard.aspx?CID=9166917"/>
    <hyperlink ref="M57" r:id="rId58" display="https://www.judgingcard.com/Results/ScoreCard.aspx?CID=9167008"/>
    <hyperlink ref="M58" r:id="rId59" display="https://www.judgingcard.com/Results/ScoreCard.aspx?CID=9167010"/>
    <hyperlink ref="M59" r:id="rId60" display="https://www.judgingcard.com/Results/ScoreCard.aspx?CID=9166992"/>
    <hyperlink ref="M60" r:id="rId61" display="https://www.judgingcard.com/Results/ScoreCard.aspx?CID=9166994"/>
    <hyperlink ref="M61" r:id="rId62" display="https://www.judgingcard.com/Results/ScoreCard.aspx?CID=9167031"/>
    <hyperlink ref="M62" r:id="rId63" display="https://www.judgingcard.com/Results/ScoreCard.aspx?CID=9166990"/>
    <hyperlink ref="M63" r:id="rId64" display="https://www.judgingcard.com/Results/ScoreCard.aspx?CID=9166995"/>
    <hyperlink ref="M64" r:id="rId65" display="https://www.judgingcard.com/Results/ScoreCard.aspx?CID=9166940"/>
    <hyperlink ref="M65" r:id="rId66" display="https://www.judgingcard.com/Results/ScoreCard.aspx?CID=9167025"/>
    <hyperlink ref="M66" r:id="rId67" display="https://www.judgingcard.com/Results/ScoreCard.aspx?CID=9166998"/>
    <hyperlink ref="M67" r:id="rId68" display="https://www.judgingcard.com/Results/ScoreCard.aspx?CID=9167035"/>
    <hyperlink ref="M68" r:id="rId69" display="https://www.judgingcard.com/Results/ScoreCard.aspx?CID=9167009"/>
    <hyperlink ref="M69" r:id="rId70" display="https://www.judgingcard.com/Results/ScoreCard.aspx?CID=9167003"/>
    <hyperlink ref="M70" r:id="rId71" display="https://www.judgingcard.com/Results/ScoreCard.aspx?CID=9166936"/>
    <hyperlink ref="M71" r:id="rId72" display="https://www.judgingcard.com/Results/ScoreCard.aspx?CID=9167016"/>
    <hyperlink ref="M72" r:id="rId73" display="https://www.judgingcard.com/Results/ScoreCard.aspx?CID=9166636"/>
    <hyperlink ref="M73" r:id="rId74" display="https://www.judgingcard.com/Results/ScoreCard.aspx?CID=9167034"/>
    <hyperlink ref="M74" r:id="rId75" display="https://www.judgingcard.com/Results/ScoreCard.aspx?CID=9167002"/>
    <hyperlink ref="M75" r:id="rId76" display="https://www.judgingcard.com/Results/ScoreCard.aspx?CID=9166979"/>
    <hyperlink ref="M76" r:id="rId77" display="https://www.judgingcard.com/Results/ScoreCard.aspx?CID=9166944"/>
    <hyperlink ref="M77" r:id="rId78" display="https://www.judgingcard.com/Results/ScoreCard.aspx?CID=9166941"/>
    <hyperlink ref="M78" r:id="rId79" display="https://www.judgingcard.com/Results/ScoreCard.aspx?CID=9166967"/>
    <hyperlink ref="M79" r:id="rId80" display="https://www.judgingcard.com/Results/ScoreCard.aspx?CID=9166953"/>
    <hyperlink ref="M80" r:id="rId81" display="https://www.judgingcard.com/Results/ScoreCard.aspx?CID=9167023"/>
    <hyperlink ref="M81" r:id="rId82" display="https://www.judgingcard.com/Results/ScoreCard.aspx?CID=9166932"/>
    <hyperlink ref="M82" r:id="rId83" display="https://www.judgingcard.com/Results/ScoreCard.aspx?CID=9167011"/>
    <hyperlink ref="M83" r:id="rId84" display="https://www.judgingcard.com/Results/ScoreCard.aspx?CID=9166918"/>
    <hyperlink ref="M84" r:id="rId85" display="https://www.judgingcard.com/Results/ScoreCard.aspx?CID=9166916"/>
    <hyperlink ref="M85" r:id="rId86" display="https://www.judgingcard.com/Results/ScoreCard.aspx?CID=9167026"/>
    <hyperlink ref="M86" r:id="rId87" display="https://www.judgingcard.com/Results/ScoreCard.aspx?CID=9166634"/>
    <hyperlink ref="M87" r:id="rId88" display="https://www.judgingcard.com/Results/ScoreCard.aspx?CID=9166915"/>
    <hyperlink ref="M88" r:id="rId89" display="https://www.judgingcard.com/Results/ScoreCard.aspx?CID=9166920"/>
    <hyperlink ref="M89" r:id="rId90" display="https://www.judgingcard.com/Results/ScoreCard.aspx?CID=9166999"/>
    <hyperlink ref="M90" r:id="rId91" display="https://www.judgingcard.com/Results/ScoreCard.aspx?CID=9166921"/>
    <hyperlink ref="M91" r:id="rId92" display="https://www.judgingcard.com/Results/ScoreCard.aspx?CID=9166635"/>
    <hyperlink ref="M92" r:id="rId93" display="https://www.judgingcard.com/Results/ScoreCard.aspx?CID=9166922"/>
    <hyperlink ref="M93" r:id="rId94" display="https://www.judgingcard.com/Results/ScoreCard.aspx?CID=9166943"/>
    <hyperlink ref="M94" r:id="rId95" display="https://www.judgingcard.com/Results/ScoreCard.aspx?CID=9166923"/>
    <hyperlink ref="M95" r:id="rId96" display="https://www.judgingcard.com/Results/ScoreCard.aspx?CID=9166981"/>
    <hyperlink ref="M96" r:id="rId97" display="https://www.judgingcard.com/Results/ScoreCard.aspx?CID=9166924"/>
    <hyperlink ref="M97" r:id="rId98" display="https://www.judgingcard.com/Results/ScoreCard.aspx?CID=9167027"/>
    <hyperlink ref="M98" r:id="rId99" display="https://www.judgingcard.com/Results/ScoreCard.aspx?CID=9166919"/>
    <hyperlink ref="M99" r:id="rId100" display="https://www.judgingcard.com/Results/ScoreCard.aspx?CID=9166914"/>
    <hyperlink ref="M100" r:id="rId101" display="https://www.judgingcard.com/Results/ScoreCard.aspx?CID=9167017"/>
    <hyperlink ref="M101" r:id="rId102" display="https://www.judgingcard.com/Results/ScoreCard.aspx?CID=9167039"/>
    <hyperlink ref="M102" r:id="rId103" display="https://www.judgingcard.com/Results/ScoreCard.aspx?CID=9167028"/>
    <hyperlink ref="M103" r:id="rId104" display="https://www.judgingcard.com/Results/ScoreCard.aspx?CID=9166969"/>
    <hyperlink ref="M104" r:id="rId105" display="https://www.judgingcard.com/Results/ScoreCard.aspx?CID=9166927"/>
    <hyperlink ref="M105" r:id="rId106" display="https://www.judgingcard.com/Results/ScoreCard.aspx?CID=9166983"/>
    <hyperlink ref="M6" r:id="rId107" display="https://www.judgingcard.com/Results/ScoreCard.aspx?CID=9167297"/>
    <hyperlink ref="M17" r:id="rId108" display="https://www.judgingcard.com/Results/ScoreCard.aspx?CID=9167293"/>
    <hyperlink ref="M19" r:id="rId109" display="https://www.judgingcard.com/Results/ScoreCard.aspx?CID=9167299"/>
    <hyperlink ref="M25" r:id="rId110" display="https://www.judgingcard.com/Results/ScoreCard.aspx?CID=9167301"/>
    <hyperlink ref="M38" r:id="rId111" display="https://www.judgingcard.com/Results/ScoreCard.aspx?CID=9167302"/>
    <hyperlink ref="M41" r:id="rId112" display="https://www.judgingcard.com/Results/ScoreCard.aspx?CID=9167303"/>
  </hyperlinks>
  <pageMargins left="0.7" right="0.7" top="0.75" bottom="0.75" header="0.3" footer="0.3"/>
  <pageSetup orientation="portrait" verticalDpi="0"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2" sqref="P2:P61"/>
    </sheetView>
  </sheetViews>
  <sheetFormatPr defaultRowHeight="15" x14ac:dyDescent="0.25"/>
  <cols>
    <col min="1" max="1" width="17.85546875" customWidth="1"/>
    <col min="3" max="3" width="10.42578125" customWidth="1"/>
    <col min="4" max="4" width="18.42578125" customWidth="1"/>
    <col min="6" max="6" width="22" customWidth="1"/>
    <col min="9" max="9" width="11.42578125" customWidth="1"/>
    <col min="10" max="10" width="9.7109375" customWidth="1"/>
    <col min="11" max="11" width="24.5703125" customWidth="1"/>
    <col min="15" max="15" width="10.140625" customWidth="1"/>
    <col min="16" max="16" width="18.140625" customWidth="1"/>
  </cols>
  <sheetData>
    <row r="1" spans="1:16" x14ac:dyDescent="0.25">
      <c r="A1" t="s">
        <v>4</v>
      </c>
      <c r="C1" t="s">
        <v>5</v>
      </c>
      <c r="D1" t="s">
        <v>6</v>
      </c>
      <c r="F1" t="s">
        <v>123</v>
      </c>
      <c r="I1" t="s">
        <v>5</v>
      </c>
      <c r="K1" t="s">
        <v>159</v>
      </c>
      <c r="O1" t="s">
        <v>5</v>
      </c>
      <c r="P1" t="s">
        <v>6</v>
      </c>
    </row>
    <row r="2" spans="1:16" ht="24.75" thickBot="1" x14ac:dyDescent="0.3">
      <c r="A2" t="s">
        <v>119</v>
      </c>
      <c r="B2">
        <v>621</v>
      </c>
      <c r="C2">
        <f>(B2/621)*100</f>
        <v>100</v>
      </c>
      <c r="D2">
        <v>100</v>
      </c>
      <c r="F2" s="2" t="s">
        <v>124</v>
      </c>
      <c r="G2" s="1" t="s">
        <v>125</v>
      </c>
      <c r="H2" s="1">
        <v>625</v>
      </c>
      <c r="I2">
        <f>(H2/625)*100</f>
        <v>100</v>
      </c>
      <c r="K2" s="2" t="s">
        <v>160</v>
      </c>
      <c r="L2" s="1" t="s">
        <v>161</v>
      </c>
      <c r="M2" s="1">
        <v>665</v>
      </c>
      <c r="N2" s="1">
        <v>1</v>
      </c>
      <c r="O2" s="1">
        <f>(M2/665)*100</f>
        <v>100</v>
      </c>
      <c r="P2">
        <f>ROUND(O2,2)</f>
        <v>100</v>
      </c>
    </row>
    <row r="3" spans="1:16" ht="36.75" thickBot="1" x14ac:dyDescent="0.3">
      <c r="A3" t="s">
        <v>120</v>
      </c>
      <c r="B3">
        <v>562</v>
      </c>
      <c r="C3">
        <f t="shared" ref="C3:C5" si="0">(B3/621)*100</f>
        <v>90.499194847020931</v>
      </c>
      <c r="D3">
        <v>90.5</v>
      </c>
      <c r="F3" s="2" t="s">
        <v>126</v>
      </c>
      <c r="G3" s="1" t="s">
        <v>127</v>
      </c>
      <c r="H3" s="1">
        <v>618</v>
      </c>
      <c r="I3">
        <f t="shared" ref="I3:I29" si="1">(H3/625)*100</f>
        <v>98.88</v>
      </c>
      <c r="K3" s="2" t="s">
        <v>162</v>
      </c>
      <c r="L3" s="1" t="s">
        <v>163</v>
      </c>
      <c r="M3" s="1">
        <v>665</v>
      </c>
      <c r="N3" s="1">
        <v>2</v>
      </c>
      <c r="O3" s="1">
        <f t="shared" ref="O3:O61" si="2">(M3/665)*100</f>
        <v>100</v>
      </c>
      <c r="P3">
        <f t="shared" ref="P3:P61" si="3">ROUND(O3,2)</f>
        <v>100</v>
      </c>
    </row>
    <row r="4" spans="1:16" ht="24.75" thickBot="1" x14ac:dyDescent="0.3">
      <c r="A4" t="s">
        <v>121</v>
      </c>
      <c r="B4">
        <v>531</v>
      </c>
      <c r="C4">
        <f t="shared" si="0"/>
        <v>85.507246376811594</v>
      </c>
      <c r="D4">
        <v>85.51</v>
      </c>
      <c r="F4" s="2" t="s">
        <v>128</v>
      </c>
      <c r="G4" s="1" t="s">
        <v>129</v>
      </c>
      <c r="H4" s="1">
        <v>616</v>
      </c>
      <c r="I4">
        <f t="shared" si="1"/>
        <v>98.56</v>
      </c>
      <c r="K4" s="2" t="s">
        <v>164</v>
      </c>
      <c r="L4" s="1" t="s">
        <v>165</v>
      </c>
      <c r="M4" s="1">
        <v>663</v>
      </c>
      <c r="N4" s="1">
        <v>3</v>
      </c>
      <c r="O4" s="1">
        <f t="shared" si="2"/>
        <v>99.699248120300751</v>
      </c>
      <c r="P4">
        <f t="shared" si="3"/>
        <v>99.7</v>
      </c>
    </row>
    <row r="5" spans="1:16" ht="36.75" thickBot="1" x14ac:dyDescent="0.3">
      <c r="A5" t="s">
        <v>122</v>
      </c>
      <c r="B5">
        <v>490</v>
      </c>
      <c r="C5">
        <f t="shared" si="0"/>
        <v>78.904991948470212</v>
      </c>
      <c r="D5">
        <v>78.900000000000006</v>
      </c>
      <c r="F5" s="2" t="s">
        <v>130</v>
      </c>
      <c r="G5" s="1" t="s">
        <v>125</v>
      </c>
      <c r="H5" s="1">
        <v>605</v>
      </c>
      <c r="I5">
        <f t="shared" si="1"/>
        <v>96.8</v>
      </c>
      <c r="K5" s="2" t="s">
        <v>23</v>
      </c>
      <c r="L5" s="1" t="s">
        <v>166</v>
      </c>
      <c r="M5" s="1">
        <v>659</v>
      </c>
      <c r="N5" s="1">
        <v>4</v>
      </c>
      <c r="O5" s="1">
        <f t="shared" si="2"/>
        <v>99.097744360902254</v>
      </c>
      <c r="P5">
        <f t="shared" si="3"/>
        <v>99.1</v>
      </c>
    </row>
    <row r="6" spans="1:16" ht="24.75" thickBot="1" x14ac:dyDescent="0.3">
      <c r="F6" s="2" t="s">
        <v>131</v>
      </c>
      <c r="G6" s="1" t="s">
        <v>129</v>
      </c>
      <c r="H6" s="1">
        <v>597</v>
      </c>
      <c r="I6">
        <f t="shared" si="1"/>
        <v>95.52000000000001</v>
      </c>
      <c r="K6" s="2" t="s">
        <v>167</v>
      </c>
      <c r="L6" s="1" t="s">
        <v>165</v>
      </c>
      <c r="M6" s="1">
        <v>657</v>
      </c>
      <c r="N6" s="1">
        <v>5</v>
      </c>
      <c r="O6" s="1">
        <f t="shared" si="2"/>
        <v>98.796992481203006</v>
      </c>
      <c r="P6">
        <f t="shared" si="3"/>
        <v>98.8</v>
      </c>
    </row>
    <row r="7" spans="1:16" ht="24.75" thickBot="1" x14ac:dyDescent="0.3">
      <c r="F7" s="2" t="s">
        <v>132</v>
      </c>
      <c r="G7" s="1" t="s">
        <v>129</v>
      </c>
      <c r="H7" s="1">
        <v>594</v>
      </c>
      <c r="I7">
        <f t="shared" si="1"/>
        <v>95.04</v>
      </c>
      <c r="K7" s="2" t="s">
        <v>168</v>
      </c>
      <c r="L7" s="1" t="s">
        <v>169</v>
      </c>
      <c r="M7" s="1">
        <v>655</v>
      </c>
      <c r="N7" s="1">
        <v>6</v>
      </c>
      <c r="O7" s="1">
        <f t="shared" si="2"/>
        <v>98.496240601503757</v>
      </c>
      <c r="P7">
        <f t="shared" si="3"/>
        <v>98.5</v>
      </c>
    </row>
    <row r="8" spans="1:16" ht="36.75" thickBot="1" x14ac:dyDescent="0.3">
      <c r="F8" s="2" t="s">
        <v>8</v>
      </c>
      <c r="G8" s="1" t="s">
        <v>133</v>
      </c>
      <c r="H8" s="1">
        <v>593</v>
      </c>
      <c r="I8">
        <f t="shared" si="1"/>
        <v>94.88</v>
      </c>
      <c r="K8" s="2" t="s">
        <v>170</v>
      </c>
      <c r="L8" s="1" t="s">
        <v>171</v>
      </c>
      <c r="M8" s="1">
        <v>655</v>
      </c>
      <c r="N8" s="1">
        <v>7</v>
      </c>
      <c r="O8" s="1">
        <f t="shared" si="2"/>
        <v>98.496240601503757</v>
      </c>
      <c r="P8">
        <f t="shared" si="3"/>
        <v>98.5</v>
      </c>
    </row>
    <row r="9" spans="1:16" ht="36.75" thickBot="1" x14ac:dyDescent="0.3">
      <c r="F9" s="2" t="s">
        <v>134</v>
      </c>
      <c r="G9" s="1" t="s">
        <v>135</v>
      </c>
      <c r="H9" s="1">
        <v>584</v>
      </c>
      <c r="I9">
        <f t="shared" si="1"/>
        <v>93.44</v>
      </c>
      <c r="K9" s="2" t="s">
        <v>172</v>
      </c>
      <c r="L9" s="1" t="s">
        <v>173</v>
      </c>
      <c r="M9" s="1">
        <v>649</v>
      </c>
      <c r="N9" s="1">
        <v>8</v>
      </c>
      <c r="O9" s="1">
        <f t="shared" si="2"/>
        <v>97.593984962406012</v>
      </c>
      <c r="P9">
        <f t="shared" si="3"/>
        <v>97.59</v>
      </c>
    </row>
    <row r="10" spans="1:16" ht="36.75" thickBot="1" x14ac:dyDescent="0.3">
      <c r="F10" s="2" t="s">
        <v>136</v>
      </c>
      <c r="G10" s="1" t="s">
        <v>133</v>
      </c>
      <c r="H10" s="1">
        <v>572</v>
      </c>
      <c r="I10">
        <f t="shared" si="1"/>
        <v>91.52</v>
      </c>
      <c r="K10" s="2" t="s">
        <v>14</v>
      </c>
      <c r="L10" s="1" t="s">
        <v>174</v>
      </c>
      <c r="M10" s="1">
        <v>648</v>
      </c>
      <c r="N10" s="1">
        <v>9</v>
      </c>
      <c r="O10" s="1">
        <f t="shared" si="2"/>
        <v>97.443609022556387</v>
      </c>
      <c r="P10">
        <f t="shared" si="3"/>
        <v>97.44</v>
      </c>
    </row>
    <row r="11" spans="1:16" ht="24.75" thickBot="1" x14ac:dyDescent="0.3">
      <c r="F11" s="2" t="s">
        <v>137</v>
      </c>
      <c r="G11" s="1" t="s">
        <v>138</v>
      </c>
      <c r="H11" s="1">
        <v>570</v>
      </c>
      <c r="I11">
        <f t="shared" si="1"/>
        <v>91.2</v>
      </c>
      <c r="K11" s="2" t="s">
        <v>20</v>
      </c>
      <c r="L11" s="1" t="s">
        <v>175</v>
      </c>
      <c r="M11" s="1">
        <v>643</v>
      </c>
      <c r="N11" s="1">
        <v>10</v>
      </c>
      <c r="O11" s="1">
        <f t="shared" si="2"/>
        <v>96.691729323308266</v>
      </c>
      <c r="P11">
        <f t="shared" si="3"/>
        <v>96.69</v>
      </c>
    </row>
    <row r="12" spans="1:16" ht="36.75" thickBot="1" x14ac:dyDescent="0.3">
      <c r="F12" s="2" t="s">
        <v>158</v>
      </c>
      <c r="G12" s="1" t="s">
        <v>127</v>
      </c>
      <c r="H12" s="1">
        <v>563</v>
      </c>
      <c r="I12">
        <f t="shared" si="1"/>
        <v>90.08</v>
      </c>
      <c r="K12" s="2" t="s">
        <v>176</v>
      </c>
      <c r="L12" s="1" t="s">
        <v>166</v>
      </c>
      <c r="M12" s="1">
        <v>642</v>
      </c>
      <c r="N12" s="1">
        <v>11</v>
      </c>
      <c r="O12" s="1">
        <f t="shared" si="2"/>
        <v>96.541353383458656</v>
      </c>
      <c r="P12">
        <f t="shared" si="3"/>
        <v>96.54</v>
      </c>
    </row>
    <row r="13" spans="1:16" ht="36.75" thickBot="1" x14ac:dyDescent="0.3">
      <c r="F13" s="2" t="s">
        <v>139</v>
      </c>
      <c r="G13" s="1" t="s">
        <v>140</v>
      </c>
      <c r="H13" s="1">
        <v>561</v>
      </c>
      <c r="I13">
        <f t="shared" si="1"/>
        <v>89.759999999999991</v>
      </c>
      <c r="K13" s="2" t="s">
        <v>177</v>
      </c>
      <c r="L13" s="1" t="s">
        <v>165</v>
      </c>
      <c r="M13" s="1">
        <v>642</v>
      </c>
      <c r="N13" s="1">
        <v>11</v>
      </c>
      <c r="O13" s="1">
        <f t="shared" si="2"/>
        <v>96.541353383458656</v>
      </c>
      <c r="P13">
        <f t="shared" si="3"/>
        <v>96.54</v>
      </c>
    </row>
    <row r="14" spans="1:16" ht="36.75" thickBot="1" x14ac:dyDescent="0.3">
      <c r="F14" s="2" t="s">
        <v>141</v>
      </c>
      <c r="G14" s="1" t="s">
        <v>135</v>
      </c>
      <c r="H14" s="1">
        <v>559</v>
      </c>
      <c r="I14">
        <f t="shared" si="1"/>
        <v>89.44</v>
      </c>
      <c r="K14" s="2" t="s">
        <v>178</v>
      </c>
      <c r="L14" s="1" t="s">
        <v>179</v>
      </c>
      <c r="M14" s="1">
        <v>636</v>
      </c>
      <c r="N14" s="1">
        <v>13</v>
      </c>
      <c r="O14" s="1">
        <f t="shared" si="2"/>
        <v>95.639097744360896</v>
      </c>
      <c r="P14">
        <f t="shared" si="3"/>
        <v>95.64</v>
      </c>
    </row>
    <row r="15" spans="1:16" ht="24.75" thickBot="1" x14ac:dyDescent="0.3">
      <c r="F15" s="2" t="s">
        <v>142</v>
      </c>
      <c r="G15" s="1" t="s">
        <v>129</v>
      </c>
      <c r="H15" s="1">
        <v>546</v>
      </c>
      <c r="I15">
        <f t="shared" si="1"/>
        <v>87.36</v>
      </c>
      <c r="K15" s="2" t="s">
        <v>180</v>
      </c>
      <c r="L15" s="1" t="s">
        <v>161</v>
      </c>
      <c r="M15" s="1">
        <v>635</v>
      </c>
      <c r="N15" s="1">
        <v>14</v>
      </c>
      <c r="O15" s="1">
        <f t="shared" si="2"/>
        <v>95.488721804511272</v>
      </c>
      <c r="P15">
        <f t="shared" si="3"/>
        <v>95.49</v>
      </c>
    </row>
    <row r="16" spans="1:16" ht="36.75" thickBot="1" x14ac:dyDescent="0.3">
      <c r="F16" s="2" t="s">
        <v>143</v>
      </c>
      <c r="G16" s="1" t="s">
        <v>133</v>
      </c>
      <c r="H16" s="1">
        <v>543</v>
      </c>
      <c r="I16">
        <f t="shared" si="1"/>
        <v>86.88</v>
      </c>
      <c r="K16" s="2" t="s">
        <v>22</v>
      </c>
      <c r="L16" s="1" t="s">
        <v>181</v>
      </c>
      <c r="M16" s="1">
        <v>634</v>
      </c>
      <c r="N16" s="1">
        <v>15</v>
      </c>
      <c r="O16" s="1">
        <f t="shared" si="2"/>
        <v>95.338345864661662</v>
      </c>
      <c r="P16">
        <f t="shared" si="3"/>
        <v>95.34</v>
      </c>
    </row>
    <row r="17" spans="6:16" ht="24.75" thickBot="1" x14ac:dyDescent="0.3">
      <c r="F17" s="2" t="s">
        <v>144</v>
      </c>
      <c r="G17" s="1" t="s">
        <v>135</v>
      </c>
      <c r="H17" s="1">
        <v>531</v>
      </c>
      <c r="I17">
        <f t="shared" si="1"/>
        <v>84.960000000000008</v>
      </c>
      <c r="K17" s="2" t="s">
        <v>25</v>
      </c>
      <c r="L17" s="1" t="s">
        <v>169</v>
      </c>
      <c r="M17" s="1">
        <v>632</v>
      </c>
      <c r="N17" s="1">
        <v>16</v>
      </c>
      <c r="O17" s="1">
        <f t="shared" si="2"/>
        <v>95.037593984962413</v>
      </c>
      <c r="P17">
        <f t="shared" si="3"/>
        <v>95.04</v>
      </c>
    </row>
    <row r="18" spans="6:16" ht="36.75" thickBot="1" x14ac:dyDescent="0.3">
      <c r="F18" s="2" t="s">
        <v>145</v>
      </c>
      <c r="G18" s="1" t="s">
        <v>125</v>
      </c>
      <c r="H18" s="1">
        <v>526</v>
      </c>
      <c r="I18">
        <f t="shared" si="1"/>
        <v>84.16</v>
      </c>
      <c r="K18" s="2" t="s">
        <v>182</v>
      </c>
      <c r="L18" s="1" t="s">
        <v>171</v>
      </c>
      <c r="M18" s="1">
        <v>627</v>
      </c>
      <c r="N18" s="1">
        <v>17</v>
      </c>
      <c r="O18" s="1">
        <f t="shared" si="2"/>
        <v>94.285714285714278</v>
      </c>
      <c r="P18">
        <f t="shared" si="3"/>
        <v>94.29</v>
      </c>
    </row>
    <row r="19" spans="6:16" ht="36.75" thickBot="1" x14ac:dyDescent="0.3">
      <c r="F19" s="2" t="s">
        <v>157</v>
      </c>
      <c r="G19" s="1" t="s">
        <v>133</v>
      </c>
      <c r="H19" s="1">
        <v>516</v>
      </c>
      <c r="I19">
        <f t="shared" si="1"/>
        <v>82.56</v>
      </c>
      <c r="K19" s="2" t="s">
        <v>15</v>
      </c>
      <c r="L19" s="1" t="s">
        <v>174</v>
      </c>
      <c r="M19" s="1">
        <v>626</v>
      </c>
      <c r="N19" s="1">
        <v>18</v>
      </c>
      <c r="O19" s="1">
        <f t="shared" si="2"/>
        <v>94.135338345864668</v>
      </c>
      <c r="P19">
        <f t="shared" si="3"/>
        <v>94.14</v>
      </c>
    </row>
    <row r="20" spans="6:16" ht="24.75" thickBot="1" x14ac:dyDescent="0.3">
      <c r="F20" s="2" t="s">
        <v>146</v>
      </c>
      <c r="G20" s="1" t="s">
        <v>135</v>
      </c>
      <c r="H20" s="1">
        <v>515</v>
      </c>
      <c r="I20">
        <f t="shared" si="1"/>
        <v>82.399999999999991</v>
      </c>
      <c r="K20" s="2" t="s">
        <v>17</v>
      </c>
      <c r="L20" s="1" t="s">
        <v>175</v>
      </c>
      <c r="M20" s="1">
        <v>619</v>
      </c>
      <c r="N20" s="1">
        <v>19</v>
      </c>
      <c r="O20" s="1">
        <f t="shared" si="2"/>
        <v>93.082706766917283</v>
      </c>
      <c r="P20">
        <f t="shared" si="3"/>
        <v>93.08</v>
      </c>
    </row>
    <row r="21" spans="6:16" ht="36.75" thickBot="1" x14ac:dyDescent="0.3">
      <c r="F21" s="2" t="s">
        <v>147</v>
      </c>
      <c r="G21" s="1" t="s">
        <v>138</v>
      </c>
      <c r="H21" s="1">
        <v>508</v>
      </c>
      <c r="I21">
        <f t="shared" si="1"/>
        <v>81.28</v>
      </c>
      <c r="K21" s="2" t="s">
        <v>112</v>
      </c>
      <c r="L21" s="1" t="s">
        <v>163</v>
      </c>
      <c r="M21" s="1">
        <v>617</v>
      </c>
      <c r="N21" s="1">
        <v>20</v>
      </c>
      <c r="O21" s="1">
        <f t="shared" si="2"/>
        <v>92.781954887218049</v>
      </c>
      <c r="P21">
        <f t="shared" si="3"/>
        <v>92.78</v>
      </c>
    </row>
    <row r="22" spans="6:16" ht="24.75" thickBot="1" x14ac:dyDescent="0.3">
      <c r="F22" s="2" t="s">
        <v>148</v>
      </c>
      <c r="G22" s="1" t="s">
        <v>138</v>
      </c>
      <c r="H22" s="1">
        <v>503</v>
      </c>
      <c r="I22">
        <f t="shared" si="1"/>
        <v>80.47999999999999</v>
      </c>
      <c r="K22" s="2" t="s">
        <v>183</v>
      </c>
      <c r="L22" s="1" t="s">
        <v>165</v>
      </c>
      <c r="M22" s="1">
        <v>616</v>
      </c>
      <c r="N22" s="1">
        <v>21</v>
      </c>
      <c r="O22" s="1">
        <f t="shared" si="2"/>
        <v>92.631578947368425</v>
      </c>
      <c r="P22">
        <f t="shared" si="3"/>
        <v>92.63</v>
      </c>
    </row>
    <row r="23" spans="6:16" ht="36.75" thickBot="1" x14ac:dyDescent="0.3">
      <c r="F23" s="2" t="s">
        <v>149</v>
      </c>
      <c r="G23" s="1" t="s">
        <v>140</v>
      </c>
      <c r="H23" s="1">
        <v>498</v>
      </c>
      <c r="I23">
        <f t="shared" si="1"/>
        <v>79.679999999999993</v>
      </c>
      <c r="K23" s="2" t="s">
        <v>184</v>
      </c>
      <c r="L23" s="1" t="s">
        <v>174</v>
      </c>
      <c r="M23" s="1">
        <v>614</v>
      </c>
      <c r="N23" s="1">
        <v>22</v>
      </c>
      <c r="O23" s="1">
        <f t="shared" si="2"/>
        <v>92.330827067669176</v>
      </c>
      <c r="P23">
        <f t="shared" si="3"/>
        <v>92.33</v>
      </c>
    </row>
    <row r="24" spans="6:16" ht="24.75" thickBot="1" x14ac:dyDescent="0.3">
      <c r="F24" s="2" t="s">
        <v>150</v>
      </c>
      <c r="G24" s="1" t="s">
        <v>127</v>
      </c>
      <c r="H24" s="1">
        <v>483</v>
      </c>
      <c r="I24">
        <f t="shared" si="1"/>
        <v>77.28</v>
      </c>
      <c r="K24" s="2" t="s">
        <v>26</v>
      </c>
      <c r="L24" s="1" t="s">
        <v>175</v>
      </c>
      <c r="M24" s="1">
        <v>614</v>
      </c>
      <c r="N24" s="1">
        <v>23</v>
      </c>
      <c r="O24" s="1">
        <f t="shared" si="2"/>
        <v>92.330827067669176</v>
      </c>
      <c r="P24">
        <f t="shared" si="3"/>
        <v>92.33</v>
      </c>
    </row>
    <row r="25" spans="6:16" ht="36.75" thickBot="1" x14ac:dyDescent="0.3">
      <c r="F25" s="2" t="s">
        <v>151</v>
      </c>
      <c r="G25" s="1" t="s">
        <v>152</v>
      </c>
      <c r="H25" s="1">
        <v>474</v>
      </c>
      <c r="I25">
        <f t="shared" si="1"/>
        <v>75.84</v>
      </c>
      <c r="K25" s="2" t="s">
        <v>28</v>
      </c>
      <c r="L25" s="1" t="s">
        <v>185</v>
      </c>
      <c r="M25" s="1">
        <v>601</v>
      </c>
      <c r="N25" s="1">
        <v>24</v>
      </c>
      <c r="O25" s="1">
        <f t="shared" si="2"/>
        <v>90.375939849624061</v>
      </c>
      <c r="P25">
        <f t="shared" si="3"/>
        <v>90.38</v>
      </c>
    </row>
    <row r="26" spans="6:16" ht="36.75" thickBot="1" x14ac:dyDescent="0.3">
      <c r="F26" s="2" t="s">
        <v>153</v>
      </c>
      <c r="G26" s="1" t="s">
        <v>138</v>
      </c>
      <c r="H26" s="1">
        <v>469</v>
      </c>
      <c r="I26">
        <f t="shared" si="1"/>
        <v>75.039999999999992</v>
      </c>
      <c r="K26" s="2" t="s">
        <v>186</v>
      </c>
      <c r="L26" s="1" t="s">
        <v>171</v>
      </c>
      <c r="M26" s="1">
        <v>598</v>
      </c>
      <c r="N26" s="1">
        <v>25</v>
      </c>
      <c r="O26" s="1">
        <f t="shared" si="2"/>
        <v>89.924812030075188</v>
      </c>
      <c r="P26">
        <f t="shared" si="3"/>
        <v>89.92</v>
      </c>
    </row>
    <row r="27" spans="6:16" ht="36.75" thickBot="1" x14ac:dyDescent="0.3">
      <c r="F27" s="2" t="s">
        <v>154</v>
      </c>
      <c r="G27" s="1" t="s">
        <v>140</v>
      </c>
      <c r="H27" s="1">
        <v>460</v>
      </c>
      <c r="I27">
        <f t="shared" si="1"/>
        <v>73.599999999999994</v>
      </c>
      <c r="K27" s="2" t="s">
        <v>18</v>
      </c>
      <c r="L27" s="1" t="s">
        <v>185</v>
      </c>
      <c r="M27" s="1">
        <v>598</v>
      </c>
      <c r="N27" s="1">
        <v>26</v>
      </c>
      <c r="O27" s="1">
        <f t="shared" si="2"/>
        <v>89.924812030075188</v>
      </c>
      <c r="P27">
        <f t="shared" si="3"/>
        <v>89.92</v>
      </c>
    </row>
    <row r="28" spans="6:16" ht="36.75" thickBot="1" x14ac:dyDescent="0.3">
      <c r="F28" s="2" t="s">
        <v>155</v>
      </c>
      <c r="G28" s="1" t="s">
        <v>140</v>
      </c>
      <c r="H28" s="1">
        <v>429</v>
      </c>
      <c r="I28">
        <f t="shared" si="1"/>
        <v>68.64</v>
      </c>
      <c r="K28" s="2" t="s">
        <v>43</v>
      </c>
      <c r="L28" s="1" t="s">
        <v>174</v>
      </c>
      <c r="M28" s="1">
        <v>594</v>
      </c>
      <c r="N28" s="1">
        <v>27</v>
      </c>
      <c r="O28" s="1">
        <f t="shared" si="2"/>
        <v>89.323308270676691</v>
      </c>
      <c r="P28">
        <f t="shared" si="3"/>
        <v>89.32</v>
      </c>
    </row>
    <row r="29" spans="6:16" ht="36.75" thickBot="1" x14ac:dyDescent="0.3">
      <c r="F29" s="2" t="s">
        <v>156</v>
      </c>
      <c r="G29" s="1" t="s">
        <v>125</v>
      </c>
      <c r="H29" s="1">
        <v>415</v>
      </c>
      <c r="I29">
        <f t="shared" si="1"/>
        <v>66.400000000000006</v>
      </c>
      <c r="K29" s="2" t="s">
        <v>187</v>
      </c>
      <c r="L29" s="1" t="s">
        <v>163</v>
      </c>
      <c r="M29" s="1">
        <v>589</v>
      </c>
      <c r="N29" s="1">
        <v>28</v>
      </c>
      <c r="O29" s="1">
        <f t="shared" si="2"/>
        <v>88.571428571428569</v>
      </c>
      <c r="P29">
        <f t="shared" si="3"/>
        <v>88.57</v>
      </c>
    </row>
    <row r="30" spans="6:16" ht="36.75" thickBot="1" x14ac:dyDescent="0.3">
      <c r="K30" s="2" t="s">
        <v>188</v>
      </c>
      <c r="L30" s="1" t="s">
        <v>166</v>
      </c>
      <c r="M30" s="1">
        <v>587</v>
      </c>
      <c r="N30" s="1">
        <v>29</v>
      </c>
      <c r="O30" s="1">
        <f t="shared" si="2"/>
        <v>88.270676691729321</v>
      </c>
      <c r="P30">
        <f t="shared" si="3"/>
        <v>88.27</v>
      </c>
    </row>
    <row r="31" spans="6:16" ht="24.75" thickBot="1" x14ac:dyDescent="0.3">
      <c r="K31" s="2" t="s">
        <v>45</v>
      </c>
      <c r="L31" s="1" t="s">
        <v>189</v>
      </c>
      <c r="M31" s="1">
        <v>579</v>
      </c>
      <c r="N31" s="1">
        <v>30</v>
      </c>
      <c r="O31" s="1">
        <f t="shared" si="2"/>
        <v>87.067669172932327</v>
      </c>
      <c r="P31">
        <f t="shared" si="3"/>
        <v>87.07</v>
      </c>
    </row>
    <row r="32" spans="6:16" ht="36.75" thickBot="1" x14ac:dyDescent="0.3">
      <c r="K32" s="2" t="s">
        <v>190</v>
      </c>
      <c r="L32" s="1" t="s">
        <v>179</v>
      </c>
      <c r="M32" s="1">
        <v>578</v>
      </c>
      <c r="N32" s="1">
        <v>31</v>
      </c>
      <c r="O32" s="1">
        <f t="shared" si="2"/>
        <v>86.917293233082702</v>
      </c>
      <c r="P32">
        <f t="shared" si="3"/>
        <v>86.92</v>
      </c>
    </row>
    <row r="33" spans="11:16" ht="24.75" thickBot="1" x14ac:dyDescent="0.3">
      <c r="K33" s="2" t="s">
        <v>191</v>
      </c>
      <c r="L33" s="1" t="s">
        <v>169</v>
      </c>
      <c r="M33" s="1">
        <v>577</v>
      </c>
      <c r="N33" s="1">
        <v>32</v>
      </c>
      <c r="O33" s="1">
        <f t="shared" si="2"/>
        <v>86.766917293233078</v>
      </c>
      <c r="P33">
        <f t="shared" si="3"/>
        <v>86.77</v>
      </c>
    </row>
    <row r="34" spans="11:16" ht="36.75" thickBot="1" x14ac:dyDescent="0.3">
      <c r="K34" s="2" t="s">
        <v>192</v>
      </c>
      <c r="L34" s="1" t="s">
        <v>193</v>
      </c>
      <c r="M34" s="1">
        <v>569</v>
      </c>
      <c r="N34" s="1">
        <v>33</v>
      </c>
      <c r="O34" s="1">
        <f t="shared" si="2"/>
        <v>85.563909774436084</v>
      </c>
      <c r="P34">
        <f t="shared" si="3"/>
        <v>85.56</v>
      </c>
    </row>
    <row r="35" spans="11:16" ht="36.75" thickBot="1" x14ac:dyDescent="0.3">
      <c r="K35" s="2" t="s">
        <v>194</v>
      </c>
      <c r="L35" s="1" t="s">
        <v>193</v>
      </c>
      <c r="M35" s="1">
        <v>569</v>
      </c>
      <c r="N35" s="1">
        <v>34</v>
      </c>
      <c r="O35" s="1">
        <f t="shared" si="2"/>
        <v>85.563909774436084</v>
      </c>
      <c r="P35">
        <f t="shared" si="3"/>
        <v>85.56</v>
      </c>
    </row>
    <row r="36" spans="11:16" ht="24.75" thickBot="1" x14ac:dyDescent="0.3">
      <c r="K36" s="2" t="s">
        <v>24</v>
      </c>
      <c r="L36" s="1" t="s">
        <v>175</v>
      </c>
      <c r="M36" s="1">
        <v>567</v>
      </c>
      <c r="N36" s="1">
        <v>35</v>
      </c>
      <c r="O36" s="1">
        <f t="shared" si="2"/>
        <v>85.263157894736835</v>
      </c>
      <c r="P36">
        <f t="shared" si="3"/>
        <v>85.26</v>
      </c>
    </row>
    <row r="37" spans="11:16" ht="24.75" thickBot="1" x14ac:dyDescent="0.3">
      <c r="K37" s="2" t="s">
        <v>195</v>
      </c>
      <c r="L37" s="1" t="s">
        <v>189</v>
      </c>
      <c r="M37" s="1">
        <v>558</v>
      </c>
      <c r="N37" s="1">
        <v>36</v>
      </c>
      <c r="O37" s="1">
        <f t="shared" si="2"/>
        <v>83.909774436090217</v>
      </c>
      <c r="P37">
        <f t="shared" si="3"/>
        <v>83.91</v>
      </c>
    </row>
    <row r="38" spans="11:16" ht="24.75" thickBot="1" x14ac:dyDescent="0.3">
      <c r="K38" s="2" t="s">
        <v>196</v>
      </c>
      <c r="L38" s="1" t="s">
        <v>161</v>
      </c>
      <c r="M38" s="1">
        <v>557</v>
      </c>
      <c r="N38" s="1">
        <v>37</v>
      </c>
      <c r="O38" s="1">
        <f t="shared" si="2"/>
        <v>83.759398496240607</v>
      </c>
      <c r="P38">
        <f t="shared" si="3"/>
        <v>83.76</v>
      </c>
    </row>
    <row r="39" spans="11:16" ht="36.75" thickBot="1" x14ac:dyDescent="0.3">
      <c r="K39" s="2" t="s">
        <v>197</v>
      </c>
      <c r="L39" s="1" t="s">
        <v>179</v>
      </c>
      <c r="M39" s="1">
        <v>557</v>
      </c>
      <c r="N39" s="1">
        <v>38</v>
      </c>
      <c r="O39" s="1">
        <f t="shared" si="2"/>
        <v>83.759398496240607</v>
      </c>
      <c r="P39">
        <f t="shared" si="3"/>
        <v>83.76</v>
      </c>
    </row>
    <row r="40" spans="11:16" ht="36.75" thickBot="1" x14ac:dyDescent="0.3">
      <c r="K40" s="2" t="s">
        <v>198</v>
      </c>
      <c r="L40" s="1" t="s">
        <v>193</v>
      </c>
      <c r="M40" s="1">
        <v>553</v>
      </c>
      <c r="N40" s="1">
        <v>39</v>
      </c>
      <c r="O40" s="1">
        <f t="shared" si="2"/>
        <v>83.15789473684211</v>
      </c>
      <c r="P40">
        <f t="shared" si="3"/>
        <v>83.16</v>
      </c>
    </row>
    <row r="41" spans="11:16" ht="36.75" thickBot="1" x14ac:dyDescent="0.3">
      <c r="K41" s="2" t="s">
        <v>199</v>
      </c>
      <c r="L41" s="1" t="s">
        <v>179</v>
      </c>
      <c r="M41" s="1">
        <v>541</v>
      </c>
      <c r="N41" s="1">
        <v>40</v>
      </c>
      <c r="O41" s="1">
        <f t="shared" si="2"/>
        <v>81.353383458646618</v>
      </c>
      <c r="P41">
        <f t="shared" si="3"/>
        <v>81.349999999999994</v>
      </c>
    </row>
    <row r="42" spans="11:16" ht="24.75" thickBot="1" x14ac:dyDescent="0.3">
      <c r="K42" s="2" t="s">
        <v>200</v>
      </c>
      <c r="L42" s="1" t="s">
        <v>181</v>
      </c>
      <c r="M42" s="1">
        <v>536</v>
      </c>
      <c r="N42" s="1">
        <v>41</v>
      </c>
      <c r="O42" s="1">
        <f t="shared" si="2"/>
        <v>80.601503759398497</v>
      </c>
      <c r="P42">
        <f t="shared" si="3"/>
        <v>80.599999999999994</v>
      </c>
    </row>
    <row r="43" spans="11:16" ht="48.75" thickBot="1" x14ac:dyDescent="0.3">
      <c r="K43" s="2" t="s">
        <v>93</v>
      </c>
      <c r="L43" s="1" t="s">
        <v>201</v>
      </c>
      <c r="M43" s="1">
        <v>528</v>
      </c>
      <c r="N43" s="1">
        <v>42</v>
      </c>
      <c r="O43" s="1">
        <f t="shared" si="2"/>
        <v>79.398496240601503</v>
      </c>
      <c r="P43">
        <f t="shared" si="3"/>
        <v>79.400000000000006</v>
      </c>
    </row>
    <row r="44" spans="11:16" ht="24.75" thickBot="1" x14ac:dyDescent="0.3">
      <c r="K44" s="2" t="s">
        <v>202</v>
      </c>
      <c r="L44" s="1" t="s">
        <v>203</v>
      </c>
      <c r="M44" s="1">
        <v>528</v>
      </c>
      <c r="N44" s="1">
        <v>43</v>
      </c>
      <c r="O44" s="1">
        <f t="shared" si="2"/>
        <v>79.398496240601503</v>
      </c>
      <c r="P44">
        <f t="shared" si="3"/>
        <v>79.400000000000006</v>
      </c>
    </row>
    <row r="45" spans="11:16" ht="24.75" thickBot="1" x14ac:dyDescent="0.3">
      <c r="K45" s="2" t="s">
        <v>67</v>
      </c>
      <c r="L45" s="1" t="s">
        <v>181</v>
      </c>
      <c r="M45" s="1">
        <v>521</v>
      </c>
      <c r="N45" s="1">
        <v>44</v>
      </c>
      <c r="O45" s="1">
        <f t="shared" si="2"/>
        <v>78.345864661654133</v>
      </c>
      <c r="P45">
        <f t="shared" si="3"/>
        <v>78.349999999999994</v>
      </c>
    </row>
    <row r="46" spans="11:16" ht="24.75" thickBot="1" x14ac:dyDescent="0.3">
      <c r="K46" s="2" t="s">
        <v>204</v>
      </c>
      <c r="L46" s="1" t="s">
        <v>181</v>
      </c>
      <c r="M46" s="1">
        <v>513</v>
      </c>
      <c r="N46" s="1">
        <v>45</v>
      </c>
      <c r="O46" s="1">
        <f t="shared" si="2"/>
        <v>77.142857142857153</v>
      </c>
      <c r="P46">
        <f t="shared" si="3"/>
        <v>77.14</v>
      </c>
    </row>
    <row r="47" spans="11:16" ht="24.75" thickBot="1" x14ac:dyDescent="0.3">
      <c r="K47" s="2" t="s">
        <v>205</v>
      </c>
      <c r="L47" s="1" t="s">
        <v>206</v>
      </c>
      <c r="M47" s="1">
        <v>511</v>
      </c>
      <c r="N47" s="1">
        <v>46</v>
      </c>
      <c r="O47" s="1">
        <f t="shared" si="2"/>
        <v>76.84210526315789</v>
      </c>
      <c r="P47">
        <f t="shared" si="3"/>
        <v>76.84</v>
      </c>
    </row>
    <row r="48" spans="11:16" ht="36.75" thickBot="1" x14ac:dyDescent="0.3">
      <c r="K48" s="2" t="s">
        <v>207</v>
      </c>
      <c r="L48" s="1" t="s">
        <v>193</v>
      </c>
      <c r="M48" s="1">
        <v>510</v>
      </c>
      <c r="N48" s="1">
        <v>47</v>
      </c>
      <c r="O48" s="1">
        <f t="shared" si="2"/>
        <v>76.691729323308266</v>
      </c>
      <c r="P48">
        <f t="shared" si="3"/>
        <v>76.69</v>
      </c>
    </row>
    <row r="49" spans="11:16" ht="24.75" thickBot="1" x14ac:dyDescent="0.3">
      <c r="K49" s="2" t="s">
        <v>208</v>
      </c>
      <c r="L49" s="1" t="s">
        <v>189</v>
      </c>
      <c r="M49" s="1">
        <v>502</v>
      </c>
      <c r="N49" s="1">
        <v>48</v>
      </c>
      <c r="O49" s="1">
        <f t="shared" si="2"/>
        <v>75.488721804511286</v>
      </c>
      <c r="P49">
        <f t="shared" si="3"/>
        <v>75.489999999999995</v>
      </c>
    </row>
    <row r="50" spans="11:16" ht="36.75" thickBot="1" x14ac:dyDescent="0.3">
      <c r="K50" s="2" t="s">
        <v>209</v>
      </c>
      <c r="L50" s="1" t="s">
        <v>185</v>
      </c>
      <c r="M50" s="1">
        <v>500</v>
      </c>
      <c r="N50" s="1">
        <v>49</v>
      </c>
      <c r="O50" s="1">
        <f t="shared" si="2"/>
        <v>75.187969924812023</v>
      </c>
      <c r="P50">
        <f t="shared" si="3"/>
        <v>75.19</v>
      </c>
    </row>
    <row r="51" spans="11:16" ht="24.75" thickBot="1" x14ac:dyDescent="0.3">
      <c r="K51" s="2" t="s">
        <v>210</v>
      </c>
      <c r="L51" s="1" t="s">
        <v>203</v>
      </c>
      <c r="M51" s="1">
        <v>490</v>
      </c>
      <c r="N51" s="1">
        <v>50</v>
      </c>
      <c r="O51" s="1">
        <f t="shared" si="2"/>
        <v>73.68421052631578</v>
      </c>
      <c r="P51">
        <f t="shared" si="3"/>
        <v>73.680000000000007</v>
      </c>
    </row>
    <row r="52" spans="11:16" ht="24.75" thickBot="1" x14ac:dyDescent="0.3">
      <c r="K52" s="2" t="s">
        <v>211</v>
      </c>
      <c r="L52" s="1" t="s">
        <v>203</v>
      </c>
      <c r="M52" s="1">
        <v>464</v>
      </c>
      <c r="N52" s="1">
        <v>51</v>
      </c>
      <c r="O52" s="1">
        <f t="shared" si="2"/>
        <v>69.774436090225564</v>
      </c>
      <c r="P52">
        <f t="shared" si="3"/>
        <v>69.77</v>
      </c>
    </row>
    <row r="53" spans="11:16" ht="24.75" thickBot="1" x14ac:dyDescent="0.3">
      <c r="K53" s="2" t="s">
        <v>212</v>
      </c>
      <c r="L53" s="1" t="s">
        <v>206</v>
      </c>
      <c r="M53" s="1">
        <v>459</v>
      </c>
      <c r="N53" s="1">
        <v>52</v>
      </c>
      <c r="O53" s="1">
        <f t="shared" si="2"/>
        <v>69.022556390977442</v>
      </c>
      <c r="P53">
        <f t="shared" si="3"/>
        <v>69.02</v>
      </c>
    </row>
    <row r="54" spans="11:16" ht="24.75" thickBot="1" x14ac:dyDescent="0.3">
      <c r="K54" s="2" t="s">
        <v>213</v>
      </c>
      <c r="L54" s="1" t="s">
        <v>206</v>
      </c>
      <c r="M54" s="1">
        <v>451</v>
      </c>
      <c r="N54" s="1">
        <v>53</v>
      </c>
      <c r="O54" s="1">
        <f t="shared" si="2"/>
        <v>67.819548872180448</v>
      </c>
      <c r="P54">
        <f t="shared" si="3"/>
        <v>67.819999999999993</v>
      </c>
    </row>
    <row r="55" spans="11:16" ht="24.75" thickBot="1" x14ac:dyDescent="0.3">
      <c r="K55" s="2" t="s">
        <v>76</v>
      </c>
      <c r="L55" s="1" t="s">
        <v>161</v>
      </c>
      <c r="M55" s="1">
        <v>446</v>
      </c>
      <c r="N55" s="1">
        <v>54</v>
      </c>
      <c r="O55" s="1">
        <f t="shared" si="2"/>
        <v>67.067669172932327</v>
      </c>
      <c r="P55">
        <f t="shared" si="3"/>
        <v>67.069999999999993</v>
      </c>
    </row>
    <row r="56" spans="11:16" ht="24.75" thickBot="1" x14ac:dyDescent="0.3">
      <c r="K56" s="2" t="s">
        <v>214</v>
      </c>
      <c r="L56" s="1" t="s">
        <v>206</v>
      </c>
      <c r="M56" s="1">
        <v>445</v>
      </c>
      <c r="N56" s="1">
        <v>55</v>
      </c>
      <c r="O56" s="1">
        <f t="shared" si="2"/>
        <v>66.917293233082702</v>
      </c>
      <c r="P56">
        <f t="shared" si="3"/>
        <v>66.92</v>
      </c>
    </row>
    <row r="57" spans="11:16" ht="36.75" thickBot="1" x14ac:dyDescent="0.3">
      <c r="K57" s="2" t="s">
        <v>215</v>
      </c>
      <c r="L57" s="1" t="s">
        <v>185</v>
      </c>
      <c r="M57" s="1">
        <v>409</v>
      </c>
      <c r="N57" s="1">
        <v>56</v>
      </c>
      <c r="O57" s="1">
        <f t="shared" si="2"/>
        <v>61.503759398496236</v>
      </c>
      <c r="P57">
        <f t="shared" si="3"/>
        <v>61.5</v>
      </c>
    </row>
    <row r="58" spans="11:16" ht="36.75" thickBot="1" x14ac:dyDescent="0.3">
      <c r="K58" s="2" t="s">
        <v>216</v>
      </c>
      <c r="L58" s="1" t="s">
        <v>217</v>
      </c>
      <c r="M58" s="1">
        <v>373</v>
      </c>
      <c r="N58" s="1">
        <v>57</v>
      </c>
      <c r="O58" s="1">
        <f t="shared" si="2"/>
        <v>56.090225563909776</v>
      </c>
      <c r="P58">
        <f t="shared" si="3"/>
        <v>56.09</v>
      </c>
    </row>
    <row r="59" spans="11:16" ht="36.75" thickBot="1" x14ac:dyDescent="0.3">
      <c r="K59" s="2" t="s">
        <v>218</v>
      </c>
      <c r="L59" s="1" t="s">
        <v>217</v>
      </c>
      <c r="M59" s="1">
        <v>349</v>
      </c>
      <c r="N59" s="1">
        <v>58</v>
      </c>
      <c r="O59" s="1">
        <f t="shared" si="2"/>
        <v>52.481203007518793</v>
      </c>
      <c r="P59">
        <f t="shared" si="3"/>
        <v>52.48</v>
      </c>
    </row>
    <row r="60" spans="11:16" ht="36.75" thickBot="1" x14ac:dyDescent="0.3">
      <c r="K60" s="2" t="s">
        <v>219</v>
      </c>
      <c r="L60" s="1" t="s">
        <v>217</v>
      </c>
      <c r="M60" s="1">
        <v>277</v>
      </c>
      <c r="N60" s="1">
        <v>59</v>
      </c>
      <c r="O60" s="1">
        <f t="shared" si="2"/>
        <v>41.654135338345867</v>
      </c>
      <c r="P60">
        <f t="shared" si="3"/>
        <v>41.65</v>
      </c>
    </row>
    <row r="61" spans="11:16" ht="36.75" thickBot="1" x14ac:dyDescent="0.3">
      <c r="K61" s="2" t="s">
        <v>220</v>
      </c>
      <c r="L61" s="1" t="s">
        <v>217</v>
      </c>
      <c r="M61" s="1">
        <v>213</v>
      </c>
      <c r="N61" s="1">
        <v>60</v>
      </c>
      <c r="O61" s="1">
        <f t="shared" si="2"/>
        <v>32.030075187969928</v>
      </c>
      <c r="P61">
        <f t="shared" si="3"/>
        <v>32.03</v>
      </c>
    </row>
  </sheetData>
  <hyperlinks>
    <hyperlink ref="F2" r:id="rId1" display="https://www.judgingcard.com/Results/ScoreCard.aspx?CID=9154214"/>
    <hyperlink ref="F3" r:id="rId2" display="https://www.judgingcard.com/Results/ScoreCard.aspx?CID=9154217"/>
    <hyperlink ref="F4" r:id="rId3" display="https://www.judgingcard.com/Results/ScoreCard.aspx?CID=9154206"/>
    <hyperlink ref="F5" r:id="rId4" display="https://www.judgingcard.com/Results/ScoreCard.aspx?CID=9154178"/>
    <hyperlink ref="F6" r:id="rId5" display="https://www.judgingcard.com/Results/ScoreCard.aspx?CID=9154172"/>
    <hyperlink ref="F7" r:id="rId6" display="https://www.judgingcard.com/Results/ScoreCard.aspx?CID=9154212"/>
    <hyperlink ref="F8" r:id="rId7" display="https://www.judgingcard.com/Results/ScoreCard.aspx?CID=9154203"/>
    <hyperlink ref="F9" r:id="rId8" display="https://www.judgingcard.com/Results/ScoreCard.aspx?CID=9154175"/>
    <hyperlink ref="F10" r:id="rId9" display="https://www.judgingcard.com/Results/ScoreCard.aspx?CID=9154213"/>
    <hyperlink ref="F11" r:id="rId10" display="https://www.judgingcard.com/Results/ScoreCard.aspx?CID=9154215"/>
    <hyperlink ref="F12" r:id="rId11" display="https://www.judgingcard.com/Results/ScoreCard.aspx?CID=9154179"/>
    <hyperlink ref="F13" r:id="rId12" display="https://www.judgingcard.com/Results/ScoreCard.aspx?CID=9154176"/>
    <hyperlink ref="F14" r:id="rId13" display="https://www.judgingcard.com/Results/ScoreCard.aspx?CID=9154218"/>
    <hyperlink ref="F15" r:id="rId14" display="https://www.judgingcard.com/Results/ScoreCard.aspx?CID=9154181"/>
    <hyperlink ref="F16" r:id="rId15" display="https://www.judgingcard.com/Results/ScoreCard.aspx?CID=9154208"/>
    <hyperlink ref="F17" r:id="rId16" display="https://www.judgingcard.com/Results/ScoreCard.aspx?CID=9154184"/>
    <hyperlink ref="F18" r:id="rId17" display="https://www.judgingcard.com/Results/ScoreCard.aspx?CID=9154185"/>
    <hyperlink ref="F19" r:id="rId18" display="https://www.judgingcard.com/Results/ScoreCard.aspx?CID=9154173"/>
    <hyperlink ref="F20" r:id="rId19" display="https://www.judgingcard.com/Results/ScoreCard.aspx?CID=9154204"/>
    <hyperlink ref="F21" r:id="rId20" display="https://www.judgingcard.com/Results/ScoreCard.aspx?CID=9154177"/>
    <hyperlink ref="F22" r:id="rId21" display="https://www.judgingcard.com/Results/ScoreCard.aspx?CID=9154210"/>
    <hyperlink ref="F23" r:id="rId22" display="https://www.judgingcard.com/Results/ScoreCard.aspx?CID=9154174"/>
    <hyperlink ref="F24" r:id="rId23" display="https://www.judgingcard.com/Results/ScoreCard.aspx?CID=9154246"/>
    <hyperlink ref="F25" r:id="rId24" display="https://www.judgingcard.com/Results/ScoreCard.aspx?CID=9154183"/>
    <hyperlink ref="F26" r:id="rId25" display="https://www.judgingcard.com/Results/ScoreCard.aspx?CID=9154180"/>
    <hyperlink ref="F27" r:id="rId26" display="https://www.judgingcard.com/Results/ScoreCard.aspx?CID=9154182"/>
    <hyperlink ref="F28" r:id="rId27" display="https://www.judgingcard.com/Results/ScoreCard.aspx?CID=9154219"/>
    <hyperlink ref="F29" r:id="rId28" display="https://www.judgingcard.com/Results/ScoreCard.aspx?CID=9154202"/>
    <hyperlink ref="K2" r:id="rId29" display="https://www.judgingcard.com/Results/ScoreCard.aspx?CID=9154419"/>
    <hyperlink ref="K3" r:id="rId30" display="https://www.judgingcard.com/Results/ScoreCard.aspx?CID=9154404"/>
    <hyperlink ref="K4" r:id="rId31" display="https://www.judgingcard.com/Results/ScoreCard.aspx?CID=9154427"/>
    <hyperlink ref="K5" r:id="rId32" display="https://www.judgingcard.com/Results/ScoreCard.aspx?CID=9154440"/>
    <hyperlink ref="K6" r:id="rId33" display="https://www.judgingcard.com/Results/ScoreCard.aspx?CID=9154436"/>
    <hyperlink ref="K7" r:id="rId34" display="https://www.judgingcard.com/Results/ScoreCard.aspx?CID=9154423"/>
    <hyperlink ref="K8" r:id="rId35" display="https://www.judgingcard.com/Results/ScoreCard.aspx?CID=9154441"/>
    <hyperlink ref="K9" r:id="rId36" display="https://www.judgingcard.com/Results/ScoreCard.aspx?CID=9154457"/>
    <hyperlink ref="K10" r:id="rId37" display="https://www.judgingcard.com/Results/ScoreCard.aspx?CID=9154461"/>
    <hyperlink ref="K11" r:id="rId38" display="https://www.judgingcard.com/Results/ScoreCard.aspx?CID=9154459"/>
    <hyperlink ref="K12" r:id="rId39" display="https://www.judgingcard.com/Results/ScoreCard.aspx?CID=9154442"/>
    <hyperlink ref="K13" r:id="rId40" display="https://www.judgingcard.com/Results/ScoreCard.aspx?CID=9154460"/>
    <hyperlink ref="K14" r:id="rId41" display="https://www.judgingcard.com/Results/ScoreCard.aspx?CID=9154450"/>
    <hyperlink ref="K15" r:id="rId42" display="https://www.judgingcard.com/Results/ScoreCard.aspx?CID=9154417"/>
    <hyperlink ref="K16" r:id="rId43" display="https://www.judgingcard.com/Results/ScoreCard.aspx?CID=9154465"/>
    <hyperlink ref="K17" r:id="rId44" display="https://www.judgingcard.com/Results/ScoreCard.aspx?CID=9154413"/>
    <hyperlink ref="K18" r:id="rId45" display="https://www.judgingcard.com/Results/ScoreCard.aspx?CID=9154429"/>
    <hyperlink ref="K19" r:id="rId46" display="https://www.judgingcard.com/Results/ScoreCard.aspx?CID=9154468"/>
    <hyperlink ref="K20" r:id="rId47" display="https://www.judgingcard.com/Results/ScoreCard.aspx?CID=9154425"/>
    <hyperlink ref="K21" r:id="rId48" display="https://www.judgingcard.com/Results/ScoreCard.aspx?CID=9154406"/>
    <hyperlink ref="K22" r:id="rId49" display="https://www.judgingcard.com/Results/ScoreCard.aspx?CID=9154463"/>
    <hyperlink ref="K23" r:id="rId50" display="https://www.judgingcard.com/Results/ScoreCard.aspx?CID=9154464"/>
    <hyperlink ref="K24" r:id="rId51" display="https://www.judgingcard.com/Results/ScoreCard.aspx?CID=9154458"/>
    <hyperlink ref="K25" r:id="rId52" display="https://www.judgingcard.com/Results/ScoreCard.aspx?CID=9154418"/>
    <hyperlink ref="K26" r:id="rId53" display="https://www.judgingcard.com/Results/ScoreCard.aspx?CID=9154408"/>
    <hyperlink ref="K27" r:id="rId54" display="https://www.judgingcard.com/Results/ScoreCard.aspx?CID=9154430"/>
    <hyperlink ref="K28" r:id="rId55" display="https://www.judgingcard.com/Results/ScoreCard.aspx?CID=9154466"/>
    <hyperlink ref="K29" r:id="rId56" display="https://www.judgingcard.com/Results/ScoreCard.aspx?CID=9154410"/>
    <hyperlink ref="K30" r:id="rId57" display="https://www.judgingcard.com/Results/ScoreCard.aspx?CID=9154438"/>
    <hyperlink ref="K31" r:id="rId58" display="https://www.judgingcard.com/Results/ScoreCard.aspx?CID=9154421"/>
    <hyperlink ref="K32" r:id="rId59" display="https://www.judgingcard.com/Results/ScoreCard.aspx?CID=9154412"/>
    <hyperlink ref="K33" r:id="rId60" display="https://www.judgingcard.com/Results/ScoreCard.aspx?CID=9154415"/>
    <hyperlink ref="K34" r:id="rId61" display="https://www.judgingcard.com/Results/ScoreCard.aspx?CID=9154428"/>
    <hyperlink ref="K35" r:id="rId62" display="https://www.judgingcard.com/Results/ScoreCard.aspx?CID=9154444"/>
    <hyperlink ref="K36" r:id="rId63" display="https://www.judgingcard.com/Results/ScoreCard.aspx?CID=9154414"/>
    <hyperlink ref="K37" r:id="rId64" display="https://www.judgingcard.com/Results/ScoreCard.aspx?CID=9154420"/>
    <hyperlink ref="K38" r:id="rId65" display="https://www.judgingcard.com/Results/ScoreCard.aspx?CID=9154416"/>
    <hyperlink ref="K39" r:id="rId66" display="https://www.judgingcard.com/Results/ScoreCard.aspx?CID=9154445"/>
    <hyperlink ref="K40" r:id="rId67" display="https://www.judgingcard.com/Results/ScoreCard.aspx?CID=9154426"/>
    <hyperlink ref="K41" r:id="rId68" display="https://www.judgingcard.com/Results/ScoreCard.aspx?CID=9154456"/>
    <hyperlink ref="K42" r:id="rId69" display="https://www.judgingcard.com/Results/ScoreCard.aspx?CID=9154462"/>
    <hyperlink ref="K43" r:id="rId70" display="https://www.judgingcard.com/Results/ScoreCard.aspx?CID=9154400"/>
    <hyperlink ref="K44" r:id="rId71" display="https://www.judgingcard.com/Results/ScoreCard.aspx?CID=9154407"/>
    <hyperlink ref="K45" r:id="rId72" display="https://www.judgingcard.com/Results/ScoreCard.aspx?CID=9154467"/>
    <hyperlink ref="K46" r:id="rId73" display="https://www.judgingcard.com/Results/ScoreCard.aspx?CID=9154469"/>
    <hyperlink ref="K47" r:id="rId74" display="https://www.judgingcard.com/Results/ScoreCard.aspx?CID=9154411"/>
    <hyperlink ref="K48" r:id="rId75" display="https://www.judgingcard.com/Results/ScoreCard.aspx?CID=9154439"/>
    <hyperlink ref="K49" r:id="rId76" display="https://www.judgingcard.com/Results/ScoreCard.aspx?CID=9154424"/>
    <hyperlink ref="K50" r:id="rId77" display="https://www.judgingcard.com/Results/ScoreCard.aspx?CID=9154437"/>
    <hyperlink ref="K51" r:id="rId78" display="https://www.judgingcard.com/Results/ScoreCard.aspx?CID=9154405"/>
    <hyperlink ref="K52" r:id="rId79" display="https://www.judgingcard.com/Results/ScoreCard.aspx?CID=9154403"/>
    <hyperlink ref="K53" r:id="rId80" display="https://www.judgingcard.com/Results/ScoreCard.aspx?CID=9154431"/>
    <hyperlink ref="K54" r:id="rId81" display="https://www.judgingcard.com/Results/ScoreCard.aspx?CID=9154402"/>
    <hyperlink ref="K55" r:id="rId82" display="https://www.judgingcard.com/Results/ScoreCard.aspx?CID=9154422"/>
    <hyperlink ref="K56" r:id="rId83" display="https://www.judgingcard.com/Results/ScoreCard.aspx?CID=9154409"/>
    <hyperlink ref="K57" r:id="rId84" display="https://www.judgingcard.com/Results/ScoreCard.aspx?CID=9154401"/>
    <hyperlink ref="K58" r:id="rId85" display="https://www.judgingcard.com/Results/ScoreCard.aspx?CID=9154435"/>
    <hyperlink ref="K59" r:id="rId86" display="https://www.judgingcard.com/Results/ScoreCard.aspx?CID=9154434"/>
    <hyperlink ref="K60" r:id="rId87" display="https://www.judgingcard.com/Results/ScoreCard.aspx?CID=9154432"/>
    <hyperlink ref="K61" r:id="rId88" display="https://www.judgingcard.com/Results/ScoreCard.aspx?CID=915443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Q2" sqref="Q2:Q73"/>
    </sheetView>
  </sheetViews>
  <sheetFormatPr defaultRowHeight="15" x14ac:dyDescent="0.25"/>
  <cols>
    <col min="1" max="1" width="17.5703125" customWidth="1"/>
    <col min="5" max="5" width="18.42578125" customWidth="1"/>
    <col min="7" max="7" width="20.28515625" customWidth="1"/>
    <col min="10" max="10" width="10.140625" customWidth="1"/>
    <col min="11" max="11" width="18.7109375" bestFit="1" customWidth="1"/>
    <col min="13" max="13" width="23.42578125" customWidth="1"/>
    <col min="16" max="16" width="10" customWidth="1"/>
    <col min="17" max="17" width="18.42578125" customWidth="1"/>
  </cols>
  <sheetData>
    <row r="1" spans="1:17" x14ac:dyDescent="0.25">
      <c r="A1" t="s">
        <v>221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317</v>
      </c>
      <c r="Q1" t="s">
        <v>6</v>
      </c>
    </row>
    <row r="2" spans="1:17" ht="36.75" thickBot="1" x14ac:dyDescent="0.3">
      <c r="A2" s="2" t="s">
        <v>222</v>
      </c>
      <c r="B2" s="1" t="s">
        <v>223</v>
      </c>
      <c r="C2" s="1">
        <v>502</v>
      </c>
      <c r="D2">
        <f>(C2/502)*100</f>
        <v>100</v>
      </c>
      <c r="E2">
        <f>ROUND(D2,2)</f>
        <v>100</v>
      </c>
      <c r="G2" s="2" t="s">
        <v>131</v>
      </c>
      <c r="H2" s="1" t="s">
        <v>232</v>
      </c>
      <c r="I2" s="1">
        <v>570</v>
      </c>
      <c r="J2" s="1">
        <f>(I2/570)*100</f>
        <v>100</v>
      </c>
      <c r="K2">
        <f>ROUND(J2,2)</f>
        <v>100</v>
      </c>
      <c r="M2" s="2" t="s">
        <v>172</v>
      </c>
      <c r="N2" s="1" t="s">
        <v>246</v>
      </c>
      <c r="O2" s="1">
        <v>581</v>
      </c>
      <c r="P2">
        <f>(O2/581)*100</f>
        <v>100</v>
      </c>
      <c r="Q2">
        <f>ROUND(P2,2)</f>
        <v>100</v>
      </c>
    </row>
    <row r="3" spans="1:17" ht="36.75" thickBot="1" x14ac:dyDescent="0.3">
      <c r="A3" s="2" t="s">
        <v>224</v>
      </c>
      <c r="B3" s="1" t="s">
        <v>225</v>
      </c>
      <c r="C3" s="1">
        <v>488</v>
      </c>
      <c r="D3">
        <f t="shared" ref="D3:D7" si="0">(C3/502)*100</f>
        <v>97.211155378486055</v>
      </c>
      <c r="E3">
        <f t="shared" ref="E3:E7" si="1">ROUND(D3,2)</f>
        <v>97.21</v>
      </c>
      <c r="G3" s="2" t="s">
        <v>2</v>
      </c>
      <c r="H3" s="1" t="s">
        <v>243</v>
      </c>
      <c r="I3" s="1">
        <v>570</v>
      </c>
      <c r="J3" s="1">
        <f t="shared" ref="J3:J18" si="2">(I3/570)*100</f>
        <v>100</v>
      </c>
      <c r="K3">
        <f t="shared" ref="K3:K18" si="3">ROUND(J3,2)</f>
        <v>100</v>
      </c>
      <c r="M3" s="2" t="s">
        <v>25</v>
      </c>
      <c r="N3" s="1" t="s">
        <v>263</v>
      </c>
      <c r="O3" s="1">
        <v>578</v>
      </c>
      <c r="P3">
        <f t="shared" ref="P3:P66" si="4">(O3/581)*100</f>
        <v>99.483648881239233</v>
      </c>
      <c r="Q3">
        <f t="shared" ref="Q3:Q66" si="5">ROUND(P3,2)</f>
        <v>99.48</v>
      </c>
    </row>
    <row r="4" spans="1:17" ht="36.75" thickBot="1" x14ac:dyDescent="0.3">
      <c r="A4" s="2" t="s">
        <v>226</v>
      </c>
      <c r="B4" s="1" t="s">
        <v>227</v>
      </c>
      <c r="C4" s="1">
        <v>485</v>
      </c>
      <c r="D4">
        <f t="shared" si="0"/>
        <v>96.613545816733065</v>
      </c>
      <c r="E4">
        <f t="shared" si="1"/>
        <v>96.61</v>
      </c>
      <c r="G4" s="2" t="s">
        <v>124</v>
      </c>
      <c r="H4" s="1" t="s">
        <v>233</v>
      </c>
      <c r="I4" s="1">
        <v>562</v>
      </c>
      <c r="J4" s="1">
        <f t="shared" si="2"/>
        <v>98.596491228070164</v>
      </c>
      <c r="K4">
        <f t="shared" si="3"/>
        <v>98.6</v>
      </c>
      <c r="M4" s="2" t="s">
        <v>260</v>
      </c>
      <c r="N4" s="1" t="s">
        <v>247</v>
      </c>
      <c r="O4" s="1">
        <v>577</v>
      </c>
      <c r="P4">
        <f t="shared" si="4"/>
        <v>99.311531841652325</v>
      </c>
      <c r="Q4">
        <f t="shared" si="5"/>
        <v>99.31</v>
      </c>
    </row>
    <row r="5" spans="1:17" ht="36.75" thickBot="1" x14ac:dyDescent="0.3">
      <c r="A5" s="2" t="s">
        <v>228</v>
      </c>
      <c r="B5" s="1" t="s">
        <v>227</v>
      </c>
      <c r="C5" s="1">
        <v>471</v>
      </c>
      <c r="D5">
        <f t="shared" si="0"/>
        <v>93.824701195219134</v>
      </c>
      <c r="E5">
        <f t="shared" si="1"/>
        <v>93.82</v>
      </c>
      <c r="G5" s="2" t="s">
        <v>234</v>
      </c>
      <c r="H5" s="1" t="s">
        <v>233</v>
      </c>
      <c r="I5" s="1">
        <v>555</v>
      </c>
      <c r="J5" s="1">
        <f t="shared" si="2"/>
        <v>97.368421052631575</v>
      </c>
      <c r="K5">
        <f t="shared" si="3"/>
        <v>97.37</v>
      </c>
      <c r="M5" s="2" t="s">
        <v>28</v>
      </c>
      <c r="N5" s="1" t="s">
        <v>264</v>
      </c>
      <c r="O5" s="1">
        <v>575</v>
      </c>
      <c r="P5">
        <f t="shared" si="4"/>
        <v>98.967297762478495</v>
      </c>
      <c r="Q5">
        <f t="shared" si="5"/>
        <v>98.97</v>
      </c>
    </row>
    <row r="6" spans="1:17" ht="36.75" thickBot="1" x14ac:dyDescent="0.3">
      <c r="A6" s="2" t="s">
        <v>229</v>
      </c>
      <c r="B6" s="1" t="s">
        <v>230</v>
      </c>
      <c r="C6" s="1">
        <v>440</v>
      </c>
      <c r="D6">
        <f t="shared" si="0"/>
        <v>87.64940239043824</v>
      </c>
      <c r="E6">
        <f t="shared" si="1"/>
        <v>87.65</v>
      </c>
      <c r="G6" s="2" t="s">
        <v>132</v>
      </c>
      <c r="H6" s="1" t="s">
        <v>232</v>
      </c>
      <c r="I6" s="1">
        <v>553</v>
      </c>
      <c r="J6" s="1">
        <f t="shared" si="2"/>
        <v>97.017543859649123</v>
      </c>
      <c r="K6">
        <f t="shared" si="3"/>
        <v>97.02</v>
      </c>
      <c r="M6" s="2" t="s">
        <v>170</v>
      </c>
      <c r="N6" s="1" t="s">
        <v>265</v>
      </c>
      <c r="O6" s="1">
        <v>573</v>
      </c>
      <c r="P6">
        <f t="shared" si="4"/>
        <v>98.62306368330465</v>
      </c>
      <c r="Q6">
        <f t="shared" si="5"/>
        <v>98.62</v>
      </c>
    </row>
    <row r="7" spans="1:17" ht="36.75" thickBot="1" x14ac:dyDescent="0.3">
      <c r="A7" s="2" t="s">
        <v>231</v>
      </c>
      <c r="B7" s="1" t="s">
        <v>223</v>
      </c>
      <c r="C7" s="1">
        <v>380</v>
      </c>
      <c r="D7">
        <f t="shared" si="0"/>
        <v>75.697211155378483</v>
      </c>
      <c r="E7">
        <f t="shared" si="1"/>
        <v>75.7</v>
      </c>
      <c r="G7" s="2" t="s">
        <v>235</v>
      </c>
      <c r="H7" s="1" t="s">
        <v>233</v>
      </c>
      <c r="I7" s="1">
        <v>542</v>
      </c>
      <c r="J7" s="1">
        <f t="shared" si="2"/>
        <v>95.087719298245617</v>
      </c>
      <c r="K7">
        <f t="shared" si="3"/>
        <v>95.09</v>
      </c>
      <c r="M7" s="2" t="s">
        <v>21</v>
      </c>
      <c r="N7" s="1" t="s">
        <v>263</v>
      </c>
      <c r="O7" s="1">
        <v>573</v>
      </c>
      <c r="P7">
        <f t="shared" si="4"/>
        <v>98.62306368330465</v>
      </c>
      <c r="Q7">
        <f t="shared" si="5"/>
        <v>98.62</v>
      </c>
    </row>
    <row r="8" spans="1:17" ht="36.75" thickBot="1" x14ac:dyDescent="0.3">
      <c r="G8" s="2" t="s">
        <v>126</v>
      </c>
      <c r="H8" s="1" t="s">
        <v>236</v>
      </c>
      <c r="I8" s="1">
        <v>537</v>
      </c>
      <c r="J8" s="1">
        <f t="shared" si="2"/>
        <v>94.21052631578948</v>
      </c>
      <c r="K8">
        <f t="shared" si="3"/>
        <v>94.21</v>
      </c>
      <c r="M8" s="2" t="s">
        <v>162</v>
      </c>
      <c r="N8" s="1" t="s">
        <v>265</v>
      </c>
      <c r="O8" s="1">
        <v>571</v>
      </c>
      <c r="P8">
        <f t="shared" si="4"/>
        <v>98.278829604130806</v>
      </c>
      <c r="Q8">
        <f t="shared" si="5"/>
        <v>98.28</v>
      </c>
    </row>
    <row r="9" spans="1:17" ht="36.75" thickBot="1" x14ac:dyDescent="0.3">
      <c r="G9" s="2" t="s">
        <v>134</v>
      </c>
      <c r="H9" s="1" t="s">
        <v>237</v>
      </c>
      <c r="I9" s="1">
        <v>527</v>
      </c>
      <c r="J9" s="1">
        <f t="shared" si="2"/>
        <v>92.456140350877192</v>
      </c>
      <c r="K9">
        <f t="shared" si="3"/>
        <v>92.46</v>
      </c>
      <c r="M9" s="2" t="s">
        <v>196</v>
      </c>
      <c r="N9" s="1" t="s">
        <v>248</v>
      </c>
      <c r="O9" s="1">
        <v>567</v>
      </c>
      <c r="P9">
        <f t="shared" si="4"/>
        <v>97.590361445783131</v>
      </c>
      <c r="Q9">
        <f t="shared" si="5"/>
        <v>97.59</v>
      </c>
    </row>
    <row r="10" spans="1:17" ht="36.75" thickBot="1" x14ac:dyDescent="0.3">
      <c r="G10" s="2" t="s">
        <v>142</v>
      </c>
      <c r="H10" s="1" t="s">
        <v>232</v>
      </c>
      <c r="I10" s="1">
        <v>525</v>
      </c>
      <c r="J10" s="1">
        <f t="shared" si="2"/>
        <v>92.10526315789474</v>
      </c>
      <c r="K10">
        <f t="shared" si="3"/>
        <v>92.11</v>
      </c>
      <c r="M10" s="2" t="s">
        <v>112</v>
      </c>
      <c r="N10" s="1" t="s">
        <v>265</v>
      </c>
      <c r="O10" s="1">
        <v>566</v>
      </c>
      <c r="P10">
        <f t="shared" si="4"/>
        <v>97.418244406196209</v>
      </c>
      <c r="Q10">
        <f t="shared" si="5"/>
        <v>97.42</v>
      </c>
    </row>
    <row r="11" spans="1:17" ht="30.75" thickBot="1" x14ac:dyDescent="0.3">
      <c r="G11" s="2" t="s">
        <v>244</v>
      </c>
      <c r="H11" s="1" t="s">
        <v>243</v>
      </c>
      <c r="I11" s="1">
        <v>514</v>
      </c>
      <c r="J11" s="1">
        <f t="shared" si="2"/>
        <v>90.175438596491233</v>
      </c>
      <c r="K11">
        <f t="shared" si="3"/>
        <v>90.18</v>
      </c>
      <c r="M11" s="2" t="s">
        <v>266</v>
      </c>
      <c r="N11" s="1" t="s">
        <v>267</v>
      </c>
      <c r="O11" s="1">
        <v>559</v>
      </c>
      <c r="P11">
        <f t="shared" si="4"/>
        <v>96.213425129087781</v>
      </c>
      <c r="Q11">
        <f t="shared" si="5"/>
        <v>96.21</v>
      </c>
    </row>
    <row r="12" spans="1:17" ht="36.75" thickBot="1" x14ac:dyDescent="0.3">
      <c r="G12" s="2" t="s">
        <v>128</v>
      </c>
      <c r="H12" s="1" t="s">
        <v>232</v>
      </c>
      <c r="I12" s="1">
        <v>509</v>
      </c>
      <c r="J12" s="1">
        <f t="shared" si="2"/>
        <v>89.298245614035082</v>
      </c>
      <c r="K12">
        <f t="shared" si="3"/>
        <v>89.3</v>
      </c>
      <c r="M12" s="2" t="s">
        <v>52</v>
      </c>
      <c r="N12" s="1" t="s">
        <v>264</v>
      </c>
      <c r="O12" s="1">
        <v>557</v>
      </c>
      <c r="P12">
        <f t="shared" si="4"/>
        <v>95.869191049913937</v>
      </c>
      <c r="Q12">
        <f t="shared" si="5"/>
        <v>95.87</v>
      </c>
    </row>
    <row r="13" spans="1:17" ht="36.75" thickBot="1" x14ac:dyDescent="0.3">
      <c r="G13" s="2" t="s">
        <v>238</v>
      </c>
      <c r="H13" s="1" t="s">
        <v>233</v>
      </c>
      <c r="I13" s="1">
        <v>505</v>
      </c>
      <c r="J13" s="1">
        <f t="shared" si="2"/>
        <v>88.596491228070178</v>
      </c>
      <c r="K13">
        <f t="shared" si="3"/>
        <v>88.6</v>
      </c>
      <c r="M13" s="2" t="s">
        <v>249</v>
      </c>
      <c r="N13" s="1" t="s">
        <v>247</v>
      </c>
      <c r="O13" s="1">
        <v>555</v>
      </c>
      <c r="P13">
        <f t="shared" si="4"/>
        <v>95.524956970740106</v>
      </c>
      <c r="Q13">
        <f t="shared" si="5"/>
        <v>95.52</v>
      </c>
    </row>
    <row r="14" spans="1:17" ht="36.75" thickBot="1" x14ac:dyDescent="0.3">
      <c r="G14" s="2" t="s">
        <v>239</v>
      </c>
      <c r="H14" s="1" t="s">
        <v>237</v>
      </c>
      <c r="I14" s="1">
        <v>504</v>
      </c>
      <c r="J14" s="1">
        <f t="shared" si="2"/>
        <v>88.421052631578945</v>
      </c>
      <c r="K14">
        <f t="shared" si="3"/>
        <v>88.42</v>
      </c>
      <c r="M14" s="2" t="s">
        <v>178</v>
      </c>
      <c r="N14" s="1" t="s">
        <v>246</v>
      </c>
      <c r="O14" s="1">
        <v>555</v>
      </c>
      <c r="P14">
        <f t="shared" si="4"/>
        <v>95.524956970740106</v>
      </c>
      <c r="Q14">
        <f t="shared" si="5"/>
        <v>95.52</v>
      </c>
    </row>
    <row r="15" spans="1:17" ht="36.75" thickBot="1" x14ac:dyDescent="0.3">
      <c r="G15" s="2" t="s">
        <v>240</v>
      </c>
      <c r="H15" s="1" t="s">
        <v>241</v>
      </c>
      <c r="I15" s="1">
        <v>495</v>
      </c>
      <c r="J15" s="1">
        <f t="shared" si="2"/>
        <v>86.842105263157904</v>
      </c>
      <c r="K15">
        <f t="shared" si="3"/>
        <v>86.84</v>
      </c>
      <c r="M15" s="2" t="s">
        <v>27</v>
      </c>
      <c r="N15" s="1" t="s">
        <v>268</v>
      </c>
      <c r="O15" s="1">
        <v>553</v>
      </c>
      <c r="P15">
        <f t="shared" si="4"/>
        <v>95.180722891566262</v>
      </c>
      <c r="Q15">
        <f t="shared" si="5"/>
        <v>95.18</v>
      </c>
    </row>
    <row r="16" spans="1:17" ht="36.75" thickBot="1" x14ac:dyDescent="0.3">
      <c r="G16" s="2" t="s">
        <v>245</v>
      </c>
      <c r="H16" s="1" t="s">
        <v>243</v>
      </c>
      <c r="I16" s="1">
        <v>494</v>
      </c>
      <c r="J16" s="1">
        <f t="shared" si="2"/>
        <v>86.666666666666671</v>
      </c>
      <c r="K16">
        <f t="shared" si="3"/>
        <v>86.67</v>
      </c>
      <c r="M16" s="2" t="s">
        <v>199</v>
      </c>
      <c r="N16" s="1" t="s">
        <v>246</v>
      </c>
      <c r="O16" s="1">
        <v>551</v>
      </c>
      <c r="P16">
        <f t="shared" si="4"/>
        <v>94.836488812392432</v>
      </c>
      <c r="Q16">
        <f t="shared" si="5"/>
        <v>94.84</v>
      </c>
    </row>
    <row r="17" spans="7:17" ht="36.75" thickBot="1" x14ac:dyDescent="0.3">
      <c r="G17" s="2" t="s">
        <v>242</v>
      </c>
      <c r="H17" s="1" t="s">
        <v>236</v>
      </c>
      <c r="I17" s="1">
        <v>490</v>
      </c>
      <c r="J17" s="1">
        <f t="shared" si="2"/>
        <v>85.964912280701753</v>
      </c>
      <c r="K17">
        <f t="shared" si="3"/>
        <v>85.96</v>
      </c>
      <c r="M17" s="2" t="s">
        <v>269</v>
      </c>
      <c r="N17" s="1" t="s">
        <v>270</v>
      </c>
      <c r="O17" s="1">
        <v>551</v>
      </c>
      <c r="P17">
        <f t="shared" si="4"/>
        <v>94.836488812392432</v>
      </c>
      <c r="Q17">
        <f t="shared" si="5"/>
        <v>94.84</v>
      </c>
    </row>
    <row r="18" spans="7:17" ht="36.75" thickBot="1" x14ac:dyDescent="0.3">
      <c r="G18" s="2" t="s">
        <v>157</v>
      </c>
      <c r="H18" s="1" t="s">
        <v>232</v>
      </c>
      <c r="I18" s="1">
        <v>458</v>
      </c>
      <c r="J18" s="1">
        <f t="shared" si="2"/>
        <v>80.350877192982466</v>
      </c>
      <c r="K18">
        <f t="shared" si="3"/>
        <v>80.349999999999994</v>
      </c>
      <c r="M18" s="2" t="s">
        <v>250</v>
      </c>
      <c r="N18" s="1" t="s">
        <v>246</v>
      </c>
      <c r="O18" s="1">
        <v>550</v>
      </c>
      <c r="P18">
        <f t="shared" si="4"/>
        <v>94.664371772805509</v>
      </c>
      <c r="Q18">
        <f t="shared" si="5"/>
        <v>94.66</v>
      </c>
    </row>
    <row r="19" spans="7:17" ht="36.75" thickBot="1" x14ac:dyDescent="0.3">
      <c r="M19" s="2" t="s">
        <v>188</v>
      </c>
      <c r="N19" s="1" t="s">
        <v>248</v>
      </c>
      <c r="O19" s="1">
        <v>550</v>
      </c>
      <c r="P19">
        <f t="shared" si="4"/>
        <v>94.664371772805509</v>
      </c>
      <c r="Q19">
        <f t="shared" si="5"/>
        <v>94.66</v>
      </c>
    </row>
    <row r="20" spans="7:17" ht="36.75" thickBot="1" x14ac:dyDescent="0.3">
      <c r="M20" s="2" t="s">
        <v>187</v>
      </c>
      <c r="N20" s="1" t="s">
        <v>265</v>
      </c>
      <c r="O20" s="1">
        <v>550</v>
      </c>
      <c r="P20">
        <f t="shared" si="4"/>
        <v>94.664371772805509</v>
      </c>
      <c r="Q20">
        <f t="shared" si="5"/>
        <v>94.66</v>
      </c>
    </row>
    <row r="21" spans="7:17" ht="36.75" thickBot="1" x14ac:dyDescent="0.3">
      <c r="M21" s="2" t="s">
        <v>251</v>
      </c>
      <c r="N21" s="1" t="s">
        <v>247</v>
      </c>
      <c r="O21" s="1">
        <v>547</v>
      </c>
      <c r="P21">
        <f t="shared" si="4"/>
        <v>94.148020654044757</v>
      </c>
      <c r="Q21">
        <f t="shared" si="5"/>
        <v>94.15</v>
      </c>
    </row>
    <row r="22" spans="7:17" ht="24.75" thickBot="1" x14ac:dyDescent="0.3">
      <c r="M22" s="2" t="s">
        <v>271</v>
      </c>
      <c r="N22" s="1" t="s">
        <v>272</v>
      </c>
      <c r="O22" s="1">
        <v>547</v>
      </c>
      <c r="P22">
        <f t="shared" si="4"/>
        <v>94.148020654044757</v>
      </c>
      <c r="Q22">
        <f t="shared" si="5"/>
        <v>94.15</v>
      </c>
    </row>
    <row r="23" spans="7:17" ht="36.75" thickBot="1" x14ac:dyDescent="0.3">
      <c r="M23" s="2" t="s">
        <v>198</v>
      </c>
      <c r="N23" s="1" t="s">
        <v>273</v>
      </c>
      <c r="O23" s="1">
        <v>547</v>
      </c>
      <c r="P23">
        <f t="shared" si="4"/>
        <v>94.148020654044757</v>
      </c>
      <c r="Q23">
        <f t="shared" si="5"/>
        <v>94.15</v>
      </c>
    </row>
    <row r="24" spans="7:17" ht="36.75" thickBot="1" x14ac:dyDescent="0.3">
      <c r="M24" s="2" t="s">
        <v>252</v>
      </c>
      <c r="N24" s="1" t="s">
        <v>253</v>
      </c>
      <c r="O24" s="1">
        <v>546</v>
      </c>
      <c r="P24">
        <f t="shared" si="4"/>
        <v>93.975903614457835</v>
      </c>
      <c r="Q24">
        <f t="shared" si="5"/>
        <v>93.98</v>
      </c>
    </row>
    <row r="25" spans="7:17" ht="36.75" thickBot="1" x14ac:dyDescent="0.3">
      <c r="M25" s="2" t="s">
        <v>254</v>
      </c>
      <c r="N25" s="1" t="s">
        <v>255</v>
      </c>
      <c r="O25" s="1">
        <v>546</v>
      </c>
      <c r="P25">
        <f t="shared" si="4"/>
        <v>93.975903614457835</v>
      </c>
      <c r="Q25">
        <f t="shared" si="5"/>
        <v>93.98</v>
      </c>
    </row>
    <row r="26" spans="7:17" ht="36.75" thickBot="1" x14ac:dyDescent="0.3">
      <c r="M26" s="2" t="s">
        <v>168</v>
      </c>
      <c r="N26" s="1" t="s">
        <v>247</v>
      </c>
      <c r="O26" s="1">
        <v>544</v>
      </c>
      <c r="P26">
        <f t="shared" si="4"/>
        <v>93.63166953528399</v>
      </c>
      <c r="Q26">
        <f t="shared" si="5"/>
        <v>93.63</v>
      </c>
    </row>
    <row r="27" spans="7:17" ht="24.75" thickBot="1" x14ac:dyDescent="0.3">
      <c r="M27" s="2" t="s">
        <v>274</v>
      </c>
      <c r="N27" s="1" t="s">
        <v>275</v>
      </c>
      <c r="O27" s="1">
        <v>544</v>
      </c>
      <c r="P27">
        <f t="shared" si="4"/>
        <v>93.63166953528399</v>
      </c>
      <c r="Q27">
        <f t="shared" si="5"/>
        <v>93.63</v>
      </c>
    </row>
    <row r="28" spans="7:17" ht="24.75" thickBot="1" x14ac:dyDescent="0.3">
      <c r="M28" s="2" t="s">
        <v>45</v>
      </c>
      <c r="N28" s="1" t="s">
        <v>276</v>
      </c>
      <c r="O28" s="1">
        <v>543</v>
      </c>
      <c r="P28">
        <f t="shared" si="4"/>
        <v>93.459552495697068</v>
      </c>
      <c r="Q28">
        <f t="shared" si="5"/>
        <v>93.46</v>
      </c>
    </row>
    <row r="29" spans="7:17" ht="24.75" thickBot="1" x14ac:dyDescent="0.3">
      <c r="M29" s="2" t="s">
        <v>277</v>
      </c>
      <c r="N29" s="1" t="s">
        <v>272</v>
      </c>
      <c r="O29" s="1">
        <v>541</v>
      </c>
      <c r="P29">
        <f t="shared" si="4"/>
        <v>93.115318416523237</v>
      </c>
      <c r="Q29">
        <f t="shared" si="5"/>
        <v>93.12</v>
      </c>
    </row>
    <row r="30" spans="7:17" ht="36.75" thickBot="1" x14ac:dyDescent="0.3">
      <c r="M30" s="2" t="s">
        <v>18</v>
      </c>
      <c r="N30" s="1" t="s">
        <v>264</v>
      </c>
      <c r="O30" s="1">
        <v>540</v>
      </c>
      <c r="P30">
        <f t="shared" si="4"/>
        <v>92.943201376936315</v>
      </c>
      <c r="Q30">
        <f t="shared" si="5"/>
        <v>92.94</v>
      </c>
    </row>
    <row r="31" spans="7:17" ht="36.75" thickBot="1" x14ac:dyDescent="0.3">
      <c r="M31" s="2" t="s">
        <v>256</v>
      </c>
      <c r="N31" s="1" t="s">
        <v>253</v>
      </c>
      <c r="O31" s="1">
        <v>538</v>
      </c>
      <c r="P31">
        <f t="shared" si="4"/>
        <v>92.598967297762485</v>
      </c>
      <c r="Q31">
        <f t="shared" si="5"/>
        <v>92.6</v>
      </c>
    </row>
    <row r="32" spans="7:17" ht="36.75" thickBot="1" x14ac:dyDescent="0.3">
      <c r="M32" s="2" t="s">
        <v>261</v>
      </c>
      <c r="N32" s="1" t="s">
        <v>255</v>
      </c>
      <c r="O32" s="1">
        <v>538</v>
      </c>
      <c r="P32">
        <f t="shared" si="4"/>
        <v>92.598967297762485</v>
      </c>
      <c r="Q32">
        <f t="shared" si="5"/>
        <v>92.6</v>
      </c>
    </row>
    <row r="33" spans="13:17" ht="24.75" thickBot="1" x14ac:dyDescent="0.3">
      <c r="M33" s="2" t="s">
        <v>19</v>
      </c>
      <c r="N33" s="1" t="s">
        <v>263</v>
      </c>
      <c r="O33" s="1">
        <v>537</v>
      </c>
      <c r="P33">
        <f t="shared" si="4"/>
        <v>92.426850258175563</v>
      </c>
      <c r="Q33">
        <f t="shared" si="5"/>
        <v>92.43</v>
      </c>
    </row>
    <row r="34" spans="13:17" ht="36.75" thickBot="1" x14ac:dyDescent="0.3">
      <c r="M34" s="2" t="s">
        <v>262</v>
      </c>
      <c r="N34" s="1" t="s">
        <v>255</v>
      </c>
      <c r="O34" s="1">
        <v>528</v>
      </c>
      <c r="P34">
        <f t="shared" si="4"/>
        <v>90.877796901893291</v>
      </c>
      <c r="Q34">
        <f t="shared" si="5"/>
        <v>90.88</v>
      </c>
    </row>
    <row r="35" spans="13:17" ht="24.75" thickBot="1" x14ac:dyDescent="0.3">
      <c r="M35" s="2" t="s">
        <v>257</v>
      </c>
      <c r="N35" s="1" t="s">
        <v>258</v>
      </c>
      <c r="O35" s="1">
        <v>525</v>
      </c>
      <c r="P35">
        <f t="shared" si="4"/>
        <v>90.361445783132538</v>
      </c>
      <c r="Q35">
        <f t="shared" si="5"/>
        <v>90.36</v>
      </c>
    </row>
    <row r="36" spans="13:17" ht="24.75" thickBot="1" x14ac:dyDescent="0.3">
      <c r="M36" s="2" t="s">
        <v>278</v>
      </c>
      <c r="N36" s="1" t="s">
        <v>275</v>
      </c>
      <c r="O36" s="1">
        <v>525</v>
      </c>
      <c r="P36">
        <f t="shared" si="4"/>
        <v>90.361445783132538</v>
      </c>
      <c r="Q36">
        <f t="shared" si="5"/>
        <v>90.36</v>
      </c>
    </row>
    <row r="37" spans="13:17" ht="24.75" thickBot="1" x14ac:dyDescent="0.3">
      <c r="M37" s="2" t="s">
        <v>279</v>
      </c>
      <c r="N37" s="1" t="s">
        <v>280</v>
      </c>
      <c r="O37" s="1">
        <v>525</v>
      </c>
      <c r="P37">
        <f t="shared" si="4"/>
        <v>90.361445783132538</v>
      </c>
      <c r="Q37">
        <f t="shared" si="5"/>
        <v>90.36</v>
      </c>
    </row>
    <row r="38" spans="13:17" ht="24.75" thickBot="1" x14ac:dyDescent="0.3">
      <c r="M38" s="2" t="s">
        <v>281</v>
      </c>
      <c r="N38" s="1" t="s">
        <v>275</v>
      </c>
      <c r="O38" s="1">
        <v>522</v>
      </c>
      <c r="P38">
        <f t="shared" si="4"/>
        <v>89.845094664371771</v>
      </c>
      <c r="Q38">
        <f t="shared" si="5"/>
        <v>89.85</v>
      </c>
    </row>
    <row r="39" spans="13:17" ht="24.75" thickBot="1" x14ac:dyDescent="0.3">
      <c r="M39" s="2" t="s">
        <v>282</v>
      </c>
      <c r="N39" s="1" t="s">
        <v>283</v>
      </c>
      <c r="O39" s="1">
        <v>519</v>
      </c>
      <c r="P39">
        <f t="shared" si="4"/>
        <v>89.328743545611005</v>
      </c>
      <c r="Q39">
        <f t="shared" si="5"/>
        <v>89.33</v>
      </c>
    </row>
    <row r="40" spans="13:17" ht="24.75" thickBot="1" x14ac:dyDescent="0.3">
      <c r="M40" s="2" t="s">
        <v>37</v>
      </c>
      <c r="N40" s="1" t="s">
        <v>284</v>
      </c>
      <c r="O40" s="1">
        <v>519</v>
      </c>
      <c r="P40">
        <f t="shared" si="4"/>
        <v>89.328743545611005</v>
      </c>
      <c r="Q40">
        <f t="shared" si="5"/>
        <v>89.33</v>
      </c>
    </row>
    <row r="41" spans="13:17" ht="36.75" thickBot="1" x14ac:dyDescent="0.3">
      <c r="M41" s="2" t="s">
        <v>285</v>
      </c>
      <c r="N41" s="1" t="s">
        <v>273</v>
      </c>
      <c r="O41" s="1">
        <v>518</v>
      </c>
      <c r="P41">
        <f t="shared" si="4"/>
        <v>89.156626506024097</v>
      </c>
      <c r="Q41">
        <f t="shared" si="5"/>
        <v>89.16</v>
      </c>
    </row>
    <row r="42" spans="13:17" ht="36.75" thickBot="1" x14ac:dyDescent="0.3">
      <c r="M42" s="2" t="s">
        <v>286</v>
      </c>
      <c r="N42" s="1" t="s">
        <v>287</v>
      </c>
      <c r="O42" s="1">
        <v>515</v>
      </c>
      <c r="P42">
        <f t="shared" si="4"/>
        <v>88.64027538726333</v>
      </c>
      <c r="Q42">
        <f t="shared" si="5"/>
        <v>88.64</v>
      </c>
    </row>
    <row r="43" spans="13:17" ht="24.75" thickBot="1" x14ac:dyDescent="0.3">
      <c r="M43" s="2" t="s">
        <v>316</v>
      </c>
      <c r="N43" s="1" t="s">
        <v>288</v>
      </c>
      <c r="O43" s="1">
        <v>509</v>
      </c>
      <c r="P43">
        <f t="shared" si="4"/>
        <v>87.607573149741825</v>
      </c>
      <c r="Q43">
        <f t="shared" si="5"/>
        <v>87.61</v>
      </c>
    </row>
    <row r="44" spans="13:17" ht="36.75" thickBot="1" x14ac:dyDescent="0.3">
      <c r="M44" s="2" t="s">
        <v>289</v>
      </c>
      <c r="N44" s="1" t="s">
        <v>265</v>
      </c>
      <c r="O44" s="1">
        <v>507</v>
      </c>
      <c r="P44">
        <f t="shared" si="4"/>
        <v>87.263339070567994</v>
      </c>
      <c r="Q44">
        <f t="shared" si="5"/>
        <v>87.26</v>
      </c>
    </row>
    <row r="45" spans="13:17" ht="24.75" thickBot="1" x14ac:dyDescent="0.3">
      <c r="M45" s="2" t="s">
        <v>56</v>
      </c>
      <c r="N45" s="1" t="s">
        <v>263</v>
      </c>
      <c r="O45" s="1">
        <v>506</v>
      </c>
      <c r="P45">
        <f t="shared" si="4"/>
        <v>87.091222030981058</v>
      </c>
      <c r="Q45">
        <f t="shared" si="5"/>
        <v>87.09</v>
      </c>
    </row>
    <row r="46" spans="13:17" ht="24.75" thickBot="1" x14ac:dyDescent="0.3">
      <c r="M46" s="2" t="s">
        <v>290</v>
      </c>
      <c r="N46" s="1" t="s">
        <v>275</v>
      </c>
      <c r="O46" s="1">
        <v>506</v>
      </c>
      <c r="P46">
        <f t="shared" si="4"/>
        <v>87.091222030981058</v>
      </c>
      <c r="Q46">
        <f t="shared" si="5"/>
        <v>87.09</v>
      </c>
    </row>
    <row r="47" spans="13:17" ht="24.75" thickBot="1" x14ac:dyDescent="0.3">
      <c r="M47" s="2" t="s">
        <v>291</v>
      </c>
      <c r="N47" s="1" t="s">
        <v>272</v>
      </c>
      <c r="O47" s="1">
        <v>506</v>
      </c>
      <c r="P47">
        <f t="shared" si="4"/>
        <v>87.091222030981058</v>
      </c>
      <c r="Q47">
        <f t="shared" si="5"/>
        <v>87.09</v>
      </c>
    </row>
    <row r="48" spans="13:17" ht="24.75" thickBot="1" x14ac:dyDescent="0.3">
      <c r="M48" s="2" t="s">
        <v>292</v>
      </c>
      <c r="N48" s="1" t="s">
        <v>288</v>
      </c>
      <c r="O48" s="1">
        <v>506</v>
      </c>
      <c r="P48">
        <f t="shared" si="4"/>
        <v>87.091222030981058</v>
      </c>
      <c r="Q48">
        <f t="shared" si="5"/>
        <v>87.09</v>
      </c>
    </row>
    <row r="49" spans="13:17" ht="24.75" thickBot="1" x14ac:dyDescent="0.3">
      <c r="M49" s="2" t="s">
        <v>293</v>
      </c>
      <c r="N49" s="1" t="s">
        <v>267</v>
      </c>
      <c r="O49" s="1">
        <v>505</v>
      </c>
      <c r="P49">
        <f t="shared" si="4"/>
        <v>86.91910499139415</v>
      </c>
      <c r="Q49">
        <f t="shared" si="5"/>
        <v>86.92</v>
      </c>
    </row>
    <row r="50" spans="13:17" ht="36.75" thickBot="1" x14ac:dyDescent="0.3">
      <c r="M50" s="2" t="s">
        <v>294</v>
      </c>
      <c r="N50" s="1" t="s">
        <v>295</v>
      </c>
      <c r="O50" s="1">
        <v>502</v>
      </c>
      <c r="P50">
        <f t="shared" si="4"/>
        <v>86.402753872633383</v>
      </c>
      <c r="Q50">
        <f t="shared" si="5"/>
        <v>86.4</v>
      </c>
    </row>
    <row r="51" spans="13:17" ht="36.75" thickBot="1" x14ac:dyDescent="0.3">
      <c r="M51" s="2" t="s">
        <v>44</v>
      </c>
      <c r="N51" s="1" t="s">
        <v>264</v>
      </c>
      <c r="O51" s="1">
        <v>500</v>
      </c>
      <c r="P51">
        <f t="shared" si="4"/>
        <v>86.058519793459553</v>
      </c>
      <c r="Q51">
        <f t="shared" si="5"/>
        <v>86.06</v>
      </c>
    </row>
    <row r="52" spans="13:17" ht="24.75" thickBot="1" x14ac:dyDescent="0.3">
      <c r="M52" s="2" t="s">
        <v>296</v>
      </c>
      <c r="N52" s="1" t="s">
        <v>280</v>
      </c>
      <c r="O52" s="1">
        <v>500</v>
      </c>
      <c r="P52">
        <f t="shared" si="4"/>
        <v>86.058519793459553</v>
      </c>
      <c r="Q52">
        <f t="shared" si="5"/>
        <v>86.06</v>
      </c>
    </row>
    <row r="53" spans="13:17" ht="36.75" thickBot="1" x14ac:dyDescent="0.3">
      <c r="M53" s="2" t="s">
        <v>297</v>
      </c>
      <c r="N53" s="1" t="s">
        <v>287</v>
      </c>
      <c r="O53" s="1">
        <v>498</v>
      </c>
      <c r="P53">
        <f t="shared" si="4"/>
        <v>85.714285714285708</v>
      </c>
      <c r="Q53">
        <f t="shared" si="5"/>
        <v>85.71</v>
      </c>
    </row>
    <row r="54" spans="13:17" ht="24.75" thickBot="1" x14ac:dyDescent="0.3">
      <c r="M54" s="2" t="s">
        <v>195</v>
      </c>
      <c r="N54" s="1" t="s">
        <v>276</v>
      </c>
      <c r="O54" s="1">
        <v>498</v>
      </c>
      <c r="P54">
        <f t="shared" si="4"/>
        <v>85.714285714285708</v>
      </c>
      <c r="Q54">
        <f t="shared" si="5"/>
        <v>85.71</v>
      </c>
    </row>
    <row r="55" spans="13:17" ht="24.75" thickBot="1" x14ac:dyDescent="0.3">
      <c r="M55" s="2" t="s">
        <v>298</v>
      </c>
      <c r="N55" s="1" t="s">
        <v>299</v>
      </c>
      <c r="O55" s="1">
        <v>496</v>
      </c>
      <c r="P55">
        <f t="shared" si="4"/>
        <v>85.370051635111878</v>
      </c>
      <c r="Q55">
        <f t="shared" si="5"/>
        <v>85.37</v>
      </c>
    </row>
    <row r="56" spans="13:17" ht="24.75" thickBot="1" x14ac:dyDescent="0.3">
      <c r="M56" s="2" t="s">
        <v>300</v>
      </c>
      <c r="N56" s="1" t="s">
        <v>267</v>
      </c>
      <c r="O56" s="1">
        <v>495</v>
      </c>
      <c r="P56">
        <f t="shared" si="4"/>
        <v>85.197934595524956</v>
      </c>
      <c r="Q56">
        <f t="shared" si="5"/>
        <v>85.2</v>
      </c>
    </row>
    <row r="57" spans="13:17" ht="24.75" thickBot="1" x14ac:dyDescent="0.3">
      <c r="M57" s="2" t="s">
        <v>301</v>
      </c>
      <c r="N57" s="1" t="s">
        <v>270</v>
      </c>
      <c r="O57" s="1">
        <v>495</v>
      </c>
      <c r="P57">
        <f t="shared" si="4"/>
        <v>85.197934595524956</v>
      </c>
      <c r="Q57">
        <f t="shared" si="5"/>
        <v>85.2</v>
      </c>
    </row>
    <row r="58" spans="13:17" ht="36.75" thickBot="1" x14ac:dyDescent="0.3">
      <c r="M58" s="2" t="s">
        <v>259</v>
      </c>
      <c r="N58" s="1" t="s">
        <v>253</v>
      </c>
      <c r="O58" s="1">
        <v>492</v>
      </c>
      <c r="P58">
        <f t="shared" si="4"/>
        <v>84.681583476764203</v>
      </c>
      <c r="Q58">
        <f t="shared" si="5"/>
        <v>84.68</v>
      </c>
    </row>
    <row r="59" spans="13:17" ht="36.75" thickBot="1" x14ac:dyDescent="0.3">
      <c r="M59" s="2" t="s">
        <v>302</v>
      </c>
      <c r="N59" s="1" t="s">
        <v>273</v>
      </c>
      <c r="O59" s="1">
        <v>490</v>
      </c>
      <c r="P59">
        <f t="shared" si="4"/>
        <v>84.337349397590373</v>
      </c>
      <c r="Q59">
        <f t="shared" si="5"/>
        <v>84.34</v>
      </c>
    </row>
    <row r="60" spans="13:17" ht="24.75" thickBot="1" x14ac:dyDescent="0.3">
      <c r="M60" s="2" t="s">
        <v>303</v>
      </c>
      <c r="N60" s="1" t="s">
        <v>288</v>
      </c>
      <c r="O60" s="1">
        <v>485</v>
      </c>
      <c r="P60">
        <f t="shared" si="4"/>
        <v>83.476764199655761</v>
      </c>
      <c r="Q60">
        <f t="shared" si="5"/>
        <v>83.48</v>
      </c>
    </row>
    <row r="61" spans="13:17" ht="24.75" thickBot="1" x14ac:dyDescent="0.3">
      <c r="M61" s="2" t="s">
        <v>58</v>
      </c>
      <c r="N61" s="1" t="s">
        <v>284</v>
      </c>
      <c r="O61" s="1">
        <v>481</v>
      </c>
      <c r="P61">
        <f t="shared" si="4"/>
        <v>82.788296041308087</v>
      </c>
      <c r="Q61">
        <f t="shared" si="5"/>
        <v>82.79</v>
      </c>
    </row>
    <row r="62" spans="13:17" ht="36.75" thickBot="1" x14ac:dyDescent="0.3">
      <c r="M62" s="2" t="s">
        <v>304</v>
      </c>
      <c r="N62" s="1" t="s">
        <v>295</v>
      </c>
      <c r="O62" s="1">
        <v>481</v>
      </c>
      <c r="P62">
        <f t="shared" si="4"/>
        <v>82.788296041308087</v>
      </c>
      <c r="Q62">
        <f t="shared" si="5"/>
        <v>82.79</v>
      </c>
    </row>
    <row r="63" spans="13:17" ht="24.75" thickBot="1" x14ac:dyDescent="0.3">
      <c r="M63" s="2" t="s">
        <v>305</v>
      </c>
      <c r="N63" s="1" t="s">
        <v>288</v>
      </c>
      <c r="O63" s="1">
        <v>480</v>
      </c>
      <c r="P63">
        <f t="shared" si="4"/>
        <v>82.616179001721164</v>
      </c>
      <c r="Q63">
        <f t="shared" si="5"/>
        <v>82.62</v>
      </c>
    </row>
    <row r="64" spans="13:17" ht="36.75" thickBot="1" x14ac:dyDescent="0.3">
      <c r="M64" s="2" t="s">
        <v>306</v>
      </c>
      <c r="N64" s="1" t="s">
        <v>287</v>
      </c>
      <c r="O64" s="1">
        <v>475</v>
      </c>
      <c r="P64">
        <f t="shared" si="4"/>
        <v>81.755593803786581</v>
      </c>
      <c r="Q64">
        <f t="shared" si="5"/>
        <v>81.760000000000005</v>
      </c>
    </row>
    <row r="65" spans="13:17" ht="24.75" thickBot="1" x14ac:dyDescent="0.3">
      <c r="M65" s="2" t="s">
        <v>307</v>
      </c>
      <c r="N65" s="1" t="s">
        <v>276</v>
      </c>
      <c r="O65" s="1">
        <v>469</v>
      </c>
      <c r="P65">
        <f t="shared" si="4"/>
        <v>80.722891566265062</v>
      </c>
      <c r="Q65">
        <f t="shared" si="5"/>
        <v>80.72</v>
      </c>
    </row>
    <row r="66" spans="13:17" ht="24.75" thickBot="1" x14ac:dyDescent="0.3">
      <c r="M66" s="2" t="s">
        <v>308</v>
      </c>
      <c r="N66" s="1" t="s">
        <v>284</v>
      </c>
      <c r="O66" s="1">
        <v>467</v>
      </c>
      <c r="P66">
        <f t="shared" si="4"/>
        <v>80.378657487091218</v>
      </c>
      <c r="Q66">
        <f t="shared" si="5"/>
        <v>80.38</v>
      </c>
    </row>
    <row r="67" spans="13:17" ht="36.75" thickBot="1" x14ac:dyDescent="0.3">
      <c r="M67" s="2" t="s">
        <v>309</v>
      </c>
      <c r="N67" s="1" t="s">
        <v>273</v>
      </c>
      <c r="O67" s="1">
        <v>467</v>
      </c>
      <c r="P67">
        <f t="shared" ref="P67:P73" si="6">(O67/581)*100</f>
        <v>80.378657487091218</v>
      </c>
      <c r="Q67">
        <f t="shared" ref="Q67:Q73" si="7">ROUND(P67,2)</f>
        <v>80.38</v>
      </c>
    </row>
    <row r="68" spans="13:17" ht="24.75" thickBot="1" x14ac:dyDescent="0.3">
      <c r="M68" s="2" t="s">
        <v>310</v>
      </c>
      <c r="N68" s="1" t="s">
        <v>284</v>
      </c>
      <c r="O68" s="1">
        <v>466</v>
      </c>
      <c r="P68">
        <f t="shared" si="6"/>
        <v>80.20654044750431</v>
      </c>
      <c r="Q68">
        <f t="shared" si="7"/>
        <v>80.209999999999994</v>
      </c>
    </row>
    <row r="69" spans="13:17" ht="24.75" thickBot="1" x14ac:dyDescent="0.3">
      <c r="M69" s="2" t="s">
        <v>311</v>
      </c>
      <c r="N69" s="1" t="s">
        <v>272</v>
      </c>
      <c r="O69" s="1">
        <v>460</v>
      </c>
      <c r="P69">
        <f t="shared" si="6"/>
        <v>79.17383820998279</v>
      </c>
      <c r="Q69">
        <f t="shared" si="7"/>
        <v>79.17</v>
      </c>
    </row>
    <row r="70" spans="13:17" ht="24.75" thickBot="1" x14ac:dyDescent="0.3">
      <c r="M70" s="2" t="s">
        <v>312</v>
      </c>
      <c r="N70" s="1" t="s">
        <v>276</v>
      </c>
      <c r="O70" s="1">
        <v>437</v>
      </c>
      <c r="P70">
        <f t="shared" si="6"/>
        <v>75.215146299483649</v>
      </c>
      <c r="Q70">
        <f t="shared" si="7"/>
        <v>75.22</v>
      </c>
    </row>
    <row r="71" spans="13:17" ht="24.75" thickBot="1" x14ac:dyDescent="0.3">
      <c r="M71" s="2" t="s">
        <v>313</v>
      </c>
      <c r="N71" s="1" t="s">
        <v>270</v>
      </c>
      <c r="O71" s="1">
        <v>420</v>
      </c>
      <c r="P71">
        <f t="shared" si="6"/>
        <v>72.289156626506028</v>
      </c>
      <c r="Q71">
        <f t="shared" si="7"/>
        <v>72.290000000000006</v>
      </c>
    </row>
    <row r="72" spans="13:17" ht="24.75" thickBot="1" x14ac:dyDescent="0.3">
      <c r="M72" s="2" t="s">
        <v>314</v>
      </c>
      <c r="N72" s="1" t="s">
        <v>280</v>
      </c>
      <c r="O72" s="1">
        <v>417</v>
      </c>
      <c r="P72">
        <f t="shared" si="6"/>
        <v>71.772805507745261</v>
      </c>
      <c r="Q72">
        <f t="shared" si="7"/>
        <v>71.77</v>
      </c>
    </row>
    <row r="73" spans="13:17" ht="24.75" thickBot="1" x14ac:dyDescent="0.3">
      <c r="M73" s="2" t="s">
        <v>315</v>
      </c>
      <c r="N73" s="1" t="s">
        <v>267</v>
      </c>
      <c r="O73" s="1">
        <v>344</v>
      </c>
      <c r="P73">
        <f t="shared" si="6"/>
        <v>59.20826161790017</v>
      </c>
      <c r="Q73">
        <f t="shared" si="7"/>
        <v>59.21</v>
      </c>
    </row>
  </sheetData>
  <sortState ref="M2:P75">
    <sortCondition descending="1" ref="O2:O75"/>
  </sortState>
  <hyperlinks>
    <hyperlink ref="A2" r:id="rId1" display="https://www.judgingcard.com/Results/ScoreCard.aspx?CID=9728389"/>
    <hyperlink ref="A3" r:id="rId2" display="https://www.judgingcard.com/Results/ScoreCard.aspx?CID=9728387"/>
    <hyperlink ref="A4" r:id="rId3" display="https://www.judgingcard.com/Results/ScoreCard.aspx?CID=9728386"/>
    <hyperlink ref="A5" r:id="rId4" display="https://www.judgingcard.com/Results/ScoreCard.aspx?CID=9728385"/>
    <hyperlink ref="A6" r:id="rId5" display="https://www.judgingcard.com/Results/ScoreCard.aspx?CID=9728390"/>
    <hyperlink ref="A7" r:id="rId6" display="https://www.judgingcard.com/Results/ScoreCard.aspx?CID=9728388"/>
    <hyperlink ref="G2" r:id="rId7" display="https://www.judgingcard.com/Results/ScoreCard.aspx?CID=9728503"/>
    <hyperlink ref="G4" r:id="rId8" display="https://www.judgingcard.com/Results/ScoreCard.aspx?CID=9728520"/>
    <hyperlink ref="G5" r:id="rId9" display="https://www.judgingcard.com/Results/ScoreCard.aspx?CID=9728517"/>
    <hyperlink ref="G6" r:id="rId10" display="https://www.judgingcard.com/Results/ScoreCard.aspx?CID=9728506"/>
    <hyperlink ref="G7" r:id="rId11" display="https://www.judgingcard.com/Results/ScoreCard.aspx?CID=9728514"/>
    <hyperlink ref="G8" r:id="rId12" display="https://www.judgingcard.com/Results/ScoreCard.aspx?CID=9728509"/>
    <hyperlink ref="G9" r:id="rId13" display="https://www.judgingcard.com/Results/ScoreCard.aspx?CID=9728498"/>
    <hyperlink ref="G10" r:id="rId14" display="https://www.judgingcard.com/Results/ScoreCard.aspx?CID=9728494"/>
    <hyperlink ref="G12" r:id="rId15" display="https://www.judgingcard.com/Results/ScoreCard.aspx?CID=9728489"/>
    <hyperlink ref="G13" r:id="rId16" display="https://www.judgingcard.com/Results/ScoreCard.aspx?CID=9728500"/>
    <hyperlink ref="G14" r:id="rId17" display="https://www.judgingcard.com/Results/ScoreCard.aspx?CID=9728496"/>
    <hyperlink ref="G15" r:id="rId18" display="https://www.judgingcard.com/Results/ScoreCard.aspx?CID=9728522"/>
    <hyperlink ref="G17" r:id="rId19" display="https://www.judgingcard.com/Results/ScoreCard.aspx?CID=9728511"/>
    <hyperlink ref="G18" r:id="rId20" display="https://www.judgingcard.com/Results/ScoreCard.aspx?CID=9728492"/>
    <hyperlink ref="G3" r:id="rId21" display="https://www.judgingcard.com/Results/ScoreCard.aspx?CID=9728880"/>
    <hyperlink ref="G11" r:id="rId22" display="https://www.judgingcard.com/Results/ScoreCard.aspx?CID=9728878"/>
    <hyperlink ref="G16" r:id="rId23" display="https://www.judgingcard.com/Results/ScoreCard.aspx?CID=9728879"/>
    <hyperlink ref="M2" r:id="rId24" display="https://www.judgingcard.com/Results/ScoreCard.aspx?CID=9728772"/>
    <hyperlink ref="M4" r:id="rId25" display="https://www.judgingcard.com/Results/ScoreCard.aspx?CID=9728776"/>
    <hyperlink ref="M9" r:id="rId26" display="https://www.judgingcard.com/Results/ScoreCard.aspx?CID=9728777"/>
    <hyperlink ref="M13" r:id="rId27" display="https://www.judgingcard.com/Results/ScoreCard.aspx?CID=9728771"/>
    <hyperlink ref="M16" r:id="rId28" display="https://www.judgingcard.com/Results/ScoreCard.aspx?CID=9728766"/>
    <hyperlink ref="M18" r:id="rId29" display="https://www.judgingcard.com/Results/ScoreCard.aspx?CID=9728774"/>
    <hyperlink ref="M19" r:id="rId30" display="https://www.judgingcard.com/Results/ScoreCard.aspx?CID=9728770"/>
    <hyperlink ref="M21" r:id="rId31" display="https://www.judgingcard.com/Results/ScoreCard.aspx?CID=9728768"/>
    <hyperlink ref="M24" r:id="rId32" display="https://www.judgingcard.com/Results/ScoreCard.aspx?CID=9728778"/>
    <hyperlink ref="M25" r:id="rId33" display="https://www.judgingcard.com/Results/ScoreCard.aspx?CID=9728780"/>
    <hyperlink ref="M26" r:id="rId34" display="https://www.judgingcard.com/Results/ScoreCard.aspx?CID=9728779"/>
    <hyperlink ref="M31" r:id="rId35" display="https://www.judgingcard.com/Results/ScoreCard.aspx?CID=9728767"/>
    <hyperlink ref="M32" r:id="rId36" display="https://www.judgingcard.com/Results/ScoreCard.aspx?CID=9728773"/>
    <hyperlink ref="M34" r:id="rId37" display="https://www.judgingcard.com/Results/ScoreCard.aspx?CID=9728769"/>
    <hyperlink ref="M35" r:id="rId38" display="https://www.judgingcard.com/Results/ScoreCard.aspx?CID=9728877"/>
    <hyperlink ref="M58" r:id="rId39" display="https://www.judgingcard.com/Results/ScoreCard.aspx?CID=9728775"/>
    <hyperlink ref="M3" r:id="rId40" display="https://www.judgingcard.com/Results/ScoreCard.aspx?CID=9728716"/>
    <hyperlink ref="M5" r:id="rId41" display="https://www.judgingcard.com/Results/ScoreCard.aspx?CID=9728708"/>
    <hyperlink ref="M6" r:id="rId42" display="https://www.judgingcard.com/Results/ScoreCard.aspx?CID=9728690"/>
    <hyperlink ref="M7" r:id="rId43" display="https://www.judgingcard.com/Results/ScoreCard.aspx?CID=9728787"/>
    <hyperlink ref="M8" r:id="rId44" display="https://www.judgingcard.com/Results/ScoreCard.aspx?CID=9728703"/>
    <hyperlink ref="M10" r:id="rId45" display="https://www.judgingcard.com/Results/ScoreCard.aspx?CID=9728788"/>
    <hyperlink ref="M11" r:id="rId46" display="https://www.judgingcard.com/Results/ScoreCard.aspx?CID=9728714"/>
    <hyperlink ref="M12" r:id="rId47" display="https://www.judgingcard.com/Results/ScoreCard.aspx?CID=9728794"/>
    <hyperlink ref="M14" r:id="rId48" display="https://www.judgingcard.com/Results/ScoreCard.aspx?CID=9728876"/>
    <hyperlink ref="M15" r:id="rId49" display="https://www.judgingcard.com/Results/ScoreCard.aspx?CID=9728712"/>
    <hyperlink ref="M17" r:id="rId50" display="https://www.judgingcard.com/Results/ScoreCard.aspx?CID=9728726"/>
    <hyperlink ref="M20" r:id="rId51" display="https://www.judgingcard.com/Results/ScoreCard.aspx?CID=9728718"/>
    <hyperlink ref="M22" r:id="rId52" display="https://www.judgingcard.com/Results/ScoreCard.aspx?CID=9728728"/>
    <hyperlink ref="M23" r:id="rId53" display="https://www.judgingcard.com/Results/ScoreCard.aspx?CID=9728717"/>
    <hyperlink ref="M27" r:id="rId54" display="https://www.judgingcard.com/Results/ScoreCard.aspx?CID=9728711"/>
    <hyperlink ref="M28" r:id="rId55" display="https://www.judgingcard.com/Results/ScoreCard.aspx?CID=9728699"/>
    <hyperlink ref="M29" r:id="rId56" display="https://www.judgingcard.com/Results/ScoreCard.aspx?CID=9728796"/>
    <hyperlink ref="M30" r:id="rId57" display="https://www.judgingcard.com/Results/ScoreCard.aspx?CID=9728789"/>
    <hyperlink ref="M33" r:id="rId58" display="https://www.judgingcard.com/Results/ScoreCard.aspx?CID=9728704"/>
    <hyperlink ref="M36" r:id="rId59" display="https://www.judgingcard.com/Results/ScoreCard.aspx?CID=9728696"/>
    <hyperlink ref="M37" r:id="rId60" display="https://www.judgingcard.com/Results/ScoreCard.aspx?CID=9728782"/>
    <hyperlink ref="M38" r:id="rId61" display="https://www.judgingcard.com/Results/ScoreCard.aspx?CID=9728793"/>
    <hyperlink ref="M39" r:id="rId62" display="https://www.judgingcard.com/Results/ScoreCard.aspx?CID=9728784"/>
    <hyperlink ref="M40" r:id="rId63" display="https://www.judgingcard.com/Results/ScoreCard.aspx?CID=9728691"/>
    <hyperlink ref="M41" r:id="rId64" display="https://www.judgingcard.com/Results/ScoreCard.aspx?CID=9728709"/>
    <hyperlink ref="M42" r:id="rId65" display="https://www.judgingcard.com/Results/ScoreCard.aspx?CID=9728707"/>
    <hyperlink ref="M43" r:id="rId66" display="https://www.judgingcard.com/Results/ScoreCard.aspx?CID=9728723"/>
    <hyperlink ref="M44" r:id="rId67" display="https://www.judgingcard.com/Results/ScoreCard.aspx?CID=9728722"/>
    <hyperlink ref="M45" r:id="rId68" display="https://www.judgingcard.com/Results/ScoreCard.aspx?CID=9728792"/>
    <hyperlink ref="M46" r:id="rId69" display="https://www.judgingcard.com/Results/ScoreCard.aspx?CID=9728705"/>
    <hyperlink ref="M47" r:id="rId70" display="https://www.judgingcard.com/Results/ScoreCard.aspx?CID=9728698"/>
    <hyperlink ref="M48" r:id="rId71" display="https://www.judgingcard.com/Results/ScoreCard.aspx?CID=9728693"/>
    <hyperlink ref="M49" r:id="rId72" display="https://www.judgingcard.com/Results/ScoreCard.aspx?CID=9728790"/>
    <hyperlink ref="M50" r:id="rId73" display="https://www.judgingcard.com/Results/ScoreCard.aspx?CID=9728721"/>
    <hyperlink ref="M51" r:id="rId74" display="https://www.judgingcard.com/Results/ScoreCard.aspx?CID=9728695"/>
    <hyperlink ref="M52" r:id="rId75" display="https://www.judgingcard.com/Results/ScoreCard.aspx?CID=9728727"/>
    <hyperlink ref="M53" r:id="rId76" display="https://www.judgingcard.com/Results/ScoreCard.aspx?CID=9728783"/>
    <hyperlink ref="M54" r:id="rId77" display="https://www.judgingcard.com/Results/ScoreCard.aspx?CID=9728713"/>
    <hyperlink ref="M55" r:id="rId78" display="https://www.judgingcard.com/Results/ScoreCard.aspx?CID=9728725"/>
    <hyperlink ref="M56" r:id="rId79" display="https://www.judgingcard.com/Results/ScoreCard.aspx?CID=9728729"/>
    <hyperlink ref="M57" r:id="rId80" display="https://www.judgingcard.com/Results/ScoreCard.aspx?CID=9728795"/>
    <hyperlink ref="M59" r:id="rId81" display="https://www.judgingcard.com/Results/ScoreCard.aspx?CID=9728697"/>
    <hyperlink ref="M60" r:id="rId82" display="https://www.judgingcard.com/Results/ScoreCard.aspx?CID=9728720"/>
    <hyperlink ref="M61" r:id="rId83" display="https://www.judgingcard.com/Results/ScoreCard.aspx?CID=9728719"/>
    <hyperlink ref="M62" r:id="rId84" display="https://www.judgingcard.com/Results/ScoreCard.aspx?CID=9728785"/>
    <hyperlink ref="M63" r:id="rId85" display="https://www.judgingcard.com/Results/ScoreCard.aspx?CID=9728701"/>
    <hyperlink ref="M64" r:id="rId86" display="https://www.judgingcard.com/Results/ScoreCard.aspx?CID=9728715"/>
    <hyperlink ref="M65" r:id="rId87" display="https://www.judgingcard.com/Results/ScoreCard.aspx?CID=9728689"/>
    <hyperlink ref="M66" r:id="rId88" display="https://www.judgingcard.com/Results/ScoreCard.aspx?CID=9728710"/>
    <hyperlink ref="M67" r:id="rId89" display="https://www.judgingcard.com/Results/ScoreCard.aspx?CID=9728694"/>
    <hyperlink ref="M68" r:id="rId90" display="https://www.judgingcard.com/Results/ScoreCard.aspx?CID=9728700"/>
    <hyperlink ref="M69" r:id="rId91" display="https://www.judgingcard.com/Results/ScoreCard.aspx?CID=9728791"/>
    <hyperlink ref="M70" r:id="rId92" display="https://www.judgingcard.com/Results/ScoreCard.aspx?CID=9728786"/>
    <hyperlink ref="M71" r:id="rId93" display="https://www.judgingcard.com/Results/ScoreCard.aspx?CID=9728706"/>
    <hyperlink ref="M72" r:id="rId94" display="https://www.judgingcard.com/Results/ScoreCard.aspx?CID=9728702"/>
    <hyperlink ref="M73" r:id="rId95" display="https://www.judgingcard.com/Results/ScoreCard.aspx?CID=9728692"/>
  </hyperlinks>
  <pageMargins left="0.7" right="0.7" top="0.75" bottom="0.75" header="0.3" footer="0.3"/>
  <pageSetup orientation="portrait" verticalDpi="0" r:id="rId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workbookViewId="0">
      <selection activeCell="K11" sqref="K11"/>
    </sheetView>
  </sheetViews>
  <sheetFormatPr defaultRowHeight="15" x14ac:dyDescent="0.25"/>
  <cols>
    <col min="1" max="1" width="17" customWidth="1"/>
    <col min="3" max="3" width="10.28515625" customWidth="1"/>
    <col min="4" max="4" width="18.42578125" customWidth="1"/>
    <col min="6" max="6" width="21.85546875" customWidth="1"/>
    <col min="8" max="8" width="10" bestFit="1" customWidth="1"/>
    <col min="9" max="9" width="18.7109375" bestFit="1" customWidth="1"/>
    <col min="11" max="11" width="20.85546875" customWidth="1"/>
    <col min="13" max="13" width="10.42578125" customWidth="1"/>
    <col min="14" max="14" width="18.28515625" customWidth="1"/>
  </cols>
  <sheetData>
    <row r="1" spans="1:14" x14ac:dyDescent="0.25">
      <c r="A1" t="s">
        <v>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13</v>
      </c>
      <c r="M1" t="s">
        <v>5</v>
      </c>
      <c r="N1" t="s">
        <v>6</v>
      </c>
    </row>
    <row r="2" spans="1:14" ht="15.75" thickBot="1" x14ac:dyDescent="0.3">
      <c r="A2" s="2" t="s">
        <v>222</v>
      </c>
      <c r="B2" s="1">
        <v>638</v>
      </c>
      <c r="C2">
        <f>(B2/638)*100</f>
        <v>100</v>
      </c>
      <c r="D2">
        <v>100</v>
      </c>
      <c r="F2" s="2" t="s">
        <v>126</v>
      </c>
      <c r="G2" s="1">
        <v>630</v>
      </c>
      <c r="H2">
        <f>(G2/630)*100</f>
        <v>100</v>
      </c>
      <c r="I2">
        <f>ROUND(H2,2)</f>
        <v>100</v>
      </c>
      <c r="K2" s="2" t="s">
        <v>160</v>
      </c>
      <c r="L2" s="1">
        <v>670</v>
      </c>
      <c r="M2">
        <f>(L2/670)*100</f>
        <v>100</v>
      </c>
      <c r="N2">
        <f>ROUND(M2,2)</f>
        <v>100</v>
      </c>
    </row>
    <row r="3" spans="1:14" ht="15.75" thickBot="1" x14ac:dyDescent="0.3">
      <c r="A3" s="2" t="s">
        <v>229</v>
      </c>
      <c r="B3" s="1">
        <v>536</v>
      </c>
      <c r="C3">
        <f t="shared" ref="C3:C5" si="0">(B3/638)*100</f>
        <v>84.012539184952985</v>
      </c>
      <c r="D3">
        <v>84.01</v>
      </c>
      <c r="F3" s="2" t="s">
        <v>124</v>
      </c>
      <c r="G3" s="1">
        <v>630</v>
      </c>
      <c r="H3">
        <f t="shared" ref="H3:H27" si="1">(G3/630)*100</f>
        <v>100</v>
      </c>
      <c r="I3">
        <f t="shared" ref="I3:I27" si="2">ROUND(H3,2)</f>
        <v>100</v>
      </c>
      <c r="K3" s="2" t="s">
        <v>14</v>
      </c>
      <c r="L3" s="1">
        <v>662</v>
      </c>
      <c r="M3">
        <f t="shared" ref="M3:M65" si="3">(L3/670)*100</f>
        <v>98.805970149253724</v>
      </c>
      <c r="N3">
        <f t="shared" ref="N3:N66" si="4">ROUND(M3,2)</f>
        <v>98.81</v>
      </c>
    </row>
    <row r="4" spans="1:14" ht="15.75" thickBot="1" x14ac:dyDescent="0.3">
      <c r="A4" s="2" t="s">
        <v>226</v>
      </c>
      <c r="B4" s="1">
        <v>521</v>
      </c>
      <c r="C4">
        <f t="shared" si="0"/>
        <v>81.661442006269596</v>
      </c>
      <c r="D4">
        <v>81.66</v>
      </c>
      <c r="F4" s="2" t="s">
        <v>128</v>
      </c>
      <c r="G4" s="1">
        <v>625</v>
      </c>
      <c r="H4">
        <f t="shared" si="1"/>
        <v>99.206349206349216</v>
      </c>
      <c r="I4">
        <f t="shared" si="2"/>
        <v>99.21</v>
      </c>
      <c r="K4" s="2" t="s">
        <v>112</v>
      </c>
      <c r="L4" s="1">
        <v>652</v>
      </c>
      <c r="M4">
        <f t="shared" si="3"/>
        <v>97.31343283582089</v>
      </c>
      <c r="N4">
        <f t="shared" si="4"/>
        <v>97.31</v>
      </c>
    </row>
    <row r="5" spans="1:14" ht="15.75" thickBot="1" x14ac:dyDescent="0.3">
      <c r="A5" s="2" t="s">
        <v>228</v>
      </c>
      <c r="B5" s="1">
        <v>516</v>
      </c>
      <c r="C5">
        <f t="shared" si="0"/>
        <v>80.877742946708466</v>
      </c>
      <c r="D5">
        <v>80.88</v>
      </c>
      <c r="F5" s="2" t="s">
        <v>234</v>
      </c>
      <c r="G5" s="1">
        <v>622</v>
      </c>
      <c r="H5">
        <f t="shared" si="1"/>
        <v>98.730158730158735</v>
      </c>
      <c r="I5">
        <f t="shared" si="2"/>
        <v>98.73</v>
      </c>
      <c r="K5" s="2" t="s">
        <v>172</v>
      </c>
      <c r="L5" s="1">
        <v>647</v>
      </c>
      <c r="M5">
        <f t="shared" si="3"/>
        <v>96.567164179104481</v>
      </c>
      <c r="N5">
        <f t="shared" si="4"/>
        <v>96.57</v>
      </c>
    </row>
    <row r="6" spans="1:14" ht="15.75" thickBot="1" x14ac:dyDescent="0.3">
      <c r="F6" s="2" t="s">
        <v>134</v>
      </c>
      <c r="G6" s="1">
        <v>612</v>
      </c>
      <c r="H6">
        <f t="shared" si="1"/>
        <v>97.142857142857139</v>
      </c>
      <c r="I6">
        <f t="shared" si="2"/>
        <v>97.14</v>
      </c>
      <c r="K6" s="2" t="s">
        <v>25</v>
      </c>
      <c r="L6" s="1">
        <v>646</v>
      </c>
      <c r="M6">
        <f t="shared" si="3"/>
        <v>96.417910447761187</v>
      </c>
      <c r="N6">
        <f t="shared" si="4"/>
        <v>96.42</v>
      </c>
    </row>
    <row r="7" spans="1:14" ht="15.75" thickBot="1" x14ac:dyDescent="0.3">
      <c r="F7" s="2" t="s">
        <v>131</v>
      </c>
      <c r="G7" s="1">
        <v>611</v>
      </c>
      <c r="H7">
        <f t="shared" si="1"/>
        <v>96.984126984126988</v>
      </c>
      <c r="I7">
        <f t="shared" si="2"/>
        <v>96.98</v>
      </c>
      <c r="K7" s="2" t="s">
        <v>178</v>
      </c>
      <c r="L7" s="1">
        <v>643</v>
      </c>
      <c r="M7">
        <f t="shared" si="3"/>
        <v>95.970149253731336</v>
      </c>
      <c r="N7">
        <f t="shared" si="4"/>
        <v>95.97</v>
      </c>
    </row>
    <row r="8" spans="1:14" ht="15.75" thickBot="1" x14ac:dyDescent="0.3">
      <c r="F8" s="2" t="s">
        <v>235</v>
      </c>
      <c r="G8" s="1">
        <v>609</v>
      </c>
      <c r="H8">
        <f t="shared" si="1"/>
        <v>96.666666666666671</v>
      </c>
      <c r="I8">
        <f t="shared" si="2"/>
        <v>96.67</v>
      </c>
      <c r="K8" s="2" t="s">
        <v>191</v>
      </c>
      <c r="L8" s="1">
        <v>642</v>
      </c>
      <c r="M8">
        <f t="shared" si="3"/>
        <v>95.820895522388057</v>
      </c>
      <c r="N8">
        <f t="shared" si="4"/>
        <v>95.82</v>
      </c>
    </row>
    <row r="9" spans="1:14" ht="15.75" thickBot="1" x14ac:dyDescent="0.3">
      <c r="F9" s="2" t="s">
        <v>329</v>
      </c>
      <c r="G9" s="1">
        <v>609</v>
      </c>
      <c r="H9">
        <f t="shared" si="1"/>
        <v>96.666666666666671</v>
      </c>
      <c r="I9">
        <f t="shared" si="2"/>
        <v>96.67</v>
      </c>
      <c r="K9" s="2" t="s">
        <v>182</v>
      </c>
      <c r="L9" s="1">
        <v>639</v>
      </c>
      <c r="M9">
        <f t="shared" si="3"/>
        <v>95.373134328358205</v>
      </c>
      <c r="N9">
        <f t="shared" si="4"/>
        <v>95.37</v>
      </c>
    </row>
    <row r="10" spans="1:14" ht="15.75" thickBot="1" x14ac:dyDescent="0.3">
      <c r="F10" s="2" t="s">
        <v>330</v>
      </c>
      <c r="G10" s="1">
        <v>602</v>
      </c>
      <c r="H10">
        <f t="shared" si="1"/>
        <v>95.555555555555557</v>
      </c>
      <c r="I10">
        <f t="shared" si="2"/>
        <v>95.56</v>
      </c>
      <c r="K10" s="2" t="s">
        <v>378</v>
      </c>
      <c r="L10" s="1">
        <v>638</v>
      </c>
      <c r="M10">
        <f t="shared" si="3"/>
        <v>95.223880597014926</v>
      </c>
      <c r="N10">
        <f t="shared" si="4"/>
        <v>95.22</v>
      </c>
    </row>
    <row r="11" spans="1:14" ht="15.75" thickBot="1" x14ac:dyDescent="0.3">
      <c r="F11" s="2" t="s">
        <v>130</v>
      </c>
      <c r="G11" s="1">
        <v>602</v>
      </c>
      <c r="H11">
        <f t="shared" si="1"/>
        <v>95.555555555555557</v>
      </c>
      <c r="I11">
        <f t="shared" si="2"/>
        <v>95.56</v>
      </c>
      <c r="K11" s="2" t="s">
        <v>162</v>
      </c>
      <c r="L11" s="1">
        <v>634</v>
      </c>
      <c r="M11">
        <f t="shared" si="3"/>
        <v>94.626865671641795</v>
      </c>
      <c r="N11">
        <f t="shared" si="4"/>
        <v>94.63</v>
      </c>
    </row>
    <row r="12" spans="1:14" ht="15.75" thickBot="1" x14ac:dyDescent="0.3">
      <c r="F12" s="2" t="s">
        <v>142</v>
      </c>
      <c r="G12" s="1">
        <v>570</v>
      </c>
      <c r="H12">
        <f t="shared" si="1"/>
        <v>90.476190476190482</v>
      </c>
      <c r="I12">
        <f t="shared" si="2"/>
        <v>90.48</v>
      </c>
      <c r="K12" s="2" t="s">
        <v>187</v>
      </c>
      <c r="L12" s="1">
        <v>633</v>
      </c>
      <c r="M12">
        <f t="shared" si="3"/>
        <v>94.477611940298516</v>
      </c>
      <c r="N12">
        <f t="shared" si="4"/>
        <v>94.48</v>
      </c>
    </row>
    <row r="13" spans="1:14" ht="15.75" thickBot="1" x14ac:dyDescent="0.3">
      <c r="F13" s="2" t="s">
        <v>132</v>
      </c>
      <c r="G13" s="1">
        <v>566</v>
      </c>
      <c r="H13">
        <f t="shared" si="1"/>
        <v>89.841269841269849</v>
      </c>
      <c r="I13">
        <f t="shared" si="2"/>
        <v>89.84</v>
      </c>
      <c r="K13" s="2" t="s">
        <v>22</v>
      </c>
      <c r="L13" s="1">
        <v>629</v>
      </c>
      <c r="M13">
        <f t="shared" si="3"/>
        <v>93.880597014925371</v>
      </c>
      <c r="N13">
        <f t="shared" si="4"/>
        <v>93.88</v>
      </c>
    </row>
    <row r="14" spans="1:14" ht="15.75" thickBot="1" x14ac:dyDescent="0.3">
      <c r="F14" s="2" t="s">
        <v>331</v>
      </c>
      <c r="G14" s="1">
        <v>565</v>
      </c>
      <c r="H14">
        <f t="shared" si="1"/>
        <v>89.682539682539684</v>
      </c>
      <c r="I14">
        <f t="shared" si="2"/>
        <v>89.68</v>
      </c>
      <c r="K14" s="2" t="s">
        <v>168</v>
      </c>
      <c r="L14" s="1">
        <v>629</v>
      </c>
      <c r="M14">
        <f t="shared" si="3"/>
        <v>93.880597014925371</v>
      </c>
      <c r="N14">
        <f t="shared" si="4"/>
        <v>93.88</v>
      </c>
    </row>
    <row r="15" spans="1:14" ht="15.75" thickBot="1" x14ac:dyDescent="0.3">
      <c r="F15" s="2" t="s">
        <v>332</v>
      </c>
      <c r="G15" s="1">
        <v>553</v>
      </c>
      <c r="H15">
        <f t="shared" si="1"/>
        <v>87.777777777777771</v>
      </c>
      <c r="I15">
        <f t="shared" si="2"/>
        <v>87.78</v>
      </c>
      <c r="K15" s="2" t="s">
        <v>21</v>
      </c>
      <c r="L15" s="1">
        <v>626</v>
      </c>
      <c r="M15">
        <f t="shared" si="3"/>
        <v>93.432835820895519</v>
      </c>
      <c r="N15">
        <f t="shared" si="4"/>
        <v>93.43</v>
      </c>
    </row>
    <row r="16" spans="1:14" ht="15.75" thickBot="1" x14ac:dyDescent="0.3">
      <c r="F16" s="2" t="s">
        <v>338</v>
      </c>
      <c r="G16" s="1">
        <v>546</v>
      </c>
      <c r="H16">
        <f t="shared" si="1"/>
        <v>86.666666666666671</v>
      </c>
      <c r="I16">
        <f t="shared" si="2"/>
        <v>86.67</v>
      </c>
      <c r="K16" s="2" t="s">
        <v>342</v>
      </c>
      <c r="L16" s="1">
        <v>625</v>
      </c>
      <c r="M16">
        <f t="shared" si="3"/>
        <v>93.28358208955224</v>
      </c>
      <c r="N16">
        <f t="shared" si="4"/>
        <v>93.28</v>
      </c>
    </row>
    <row r="17" spans="6:14" ht="15.75" thickBot="1" x14ac:dyDescent="0.3">
      <c r="F17" s="2" t="s">
        <v>333</v>
      </c>
      <c r="G17" s="1">
        <v>546</v>
      </c>
      <c r="H17">
        <f t="shared" si="1"/>
        <v>86.666666666666671</v>
      </c>
      <c r="I17">
        <f t="shared" si="2"/>
        <v>86.67</v>
      </c>
      <c r="K17" s="2" t="s">
        <v>35</v>
      </c>
      <c r="L17" s="1">
        <v>622</v>
      </c>
      <c r="M17">
        <f t="shared" si="3"/>
        <v>92.835820895522389</v>
      </c>
      <c r="N17">
        <f t="shared" si="4"/>
        <v>92.84</v>
      </c>
    </row>
    <row r="18" spans="6:14" ht="15.75" thickBot="1" x14ac:dyDescent="0.3">
      <c r="F18" s="2" t="s">
        <v>158</v>
      </c>
      <c r="G18" s="1">
        <v>543</v>
      </c>
      <c r="H18">
        <f t="shared" si="1"/>
        <v>86.19047619047619</v>
      </c>
      <c r="I18">
        <f t="shared" si="2"/>
        <v>86.19</v>
      </c>
      <c r="K18" s="2" t="s">
        <v>30</v>
      </c>
      <c r="L18" s="1">
        <v>620</v>
      </c>
      <c r="M18">
        <f t="shared" si="3"/>
        <v>92.537313432835816</v>
      </c>
      <c r="N18">
        <f t="shared" si="4"/>
        <v>92.54</v>
      </c>
    </row>
    <row r="19" spans="6:14" ht="15.75" thickBot="1" x14ac:dyDescent="0.3">
      <c r="F19" s="2" t="s">
        <v>339</v>
      </c>
      <c r="G19" s="1">
        <v>542</v>
      </c>
      <c r="H19">
        <f t="shared" si="1"/>
        <v>86.031746031746039</v>
      </c>
      <c r="I19">
        <f t="shared" si="2"/>
        <v>86.03</v>
      </c>
      <c r="K19" s="2" t="s">
        <v>343</v>
      </c>
      <c r="L19" s="1">
        <v>618</v>
      </c>
      <c r="M19">
        <f t="shared" si="3"/>
        <v>92.238805970149258</v>
      </c>
      <c r="N19">
        <f t="shared" si="4"/>
        <v>92.24</v>
      </c>
    </row>
    <row r="20" spans="6:14" ht="15.75" thickBot="1" x14ac:dyDescent="0.3">
      <c r="F20" s="2" t="s">
        <v>145</v>
      </c>
      <c r="G20" s="1">
        <v>517</v>
      </c>
      <c r="H20">
        <f t="shared" si="1"/>
        <v>82.063492063492063</v>
      </c>
      <c r="I20">
        <f t="shared" si="2"/>
        <v>82.06</v>
      </c>
      <c r="K20" s="2" t="s">
        <v>170</v>
      </c>
      <c r="L20" s="1">
        <v>617</v>
      </c>
      <c r="M20">
        <f t="shared" si="3"/>
        <v>92.089552238805965</v>
      </c>
      <c r="N20">
        <f t="shared" si="4"/>
        <v>92.09</v>
      </c>
    </row>
    <row r="21" spans="6:14" ht="15.75" thickBot="1" x14ac:dyDescent="0.3">
      <c r="F21" s="2" t="s">
        <v>242</v>
      </c>
      <c r="G21" s="1">
        <v>512</v>
      </c>
      <c r="H21">
        <f t="shared" si="1"/>
        <v>81.269841269841265</v>
      </c>
      <c r="I21">
        <f t="shared" si="2"/>
        <v>81.27</v>
      </c>
      <c r="K21" s="2" t="s">
        <v>190</v>
      </c>
      <c r="L21" s="1">
        <v>613</v>
      </c>
      <c r="M21">
        <f t="shared" si="3"/>
        <v>91.492537313432834</v>
      </c>
      <c r="N21">
        <f t="shared" si="4"/>
        <v>91.49</v>
      </c>
    </row>
    <row r="22" spans="6:14" ht="15.75" thickBot="1" x14ac:dyDescent="0.3">
      <c r="F22" s="2" t="s">
        <v>337</v>
      </c>
      <c r="G22" s="1">
        <v>504</v>
      </c>
      <c r="H22">
        <f t="shared" si="1"/>
        <v>80</v>
      </c>
      <c r="I22">
        <f t="shared" si="2"/>
        <v>80</v>
      </c>
      <c r="K22" s="2" t="s">
        <v>186</v>
      </c>
      <c r="L22" s="1">
        <v>610</v>
      </c>
      <c r="M22">
        <f t="shared" si="3"/>
        <v>91.044776119402982</v>
      </c>
      <c r="N22">
        <f t="shared" si="4"/>
        <v>91.04</v>
      </c>
    </row>
    <row r="23" spans="6:14" ht="15.75" thickBot="1" x14ac:dyDescent="0.3">
      <c r="F23" s="2" t="s">
        <v>334</v>
      </c>
      <c r="G23" s="1">
        <v>503</v>
      </c>
      <c r="H23">
        <f t="shared" si="1"/>
        <v>79.841269841269849</v>
      </c>
      <c r="I23">
        <f t="shared" si="2"/>
        <v>79.84</v>
      </c>
      <c r="K23" s="2" t="s">
        <v>344</v>
      </c>
      <c r="L23" s="1">
        <v>605</v>
      </c>
      <c r="M23">
        <f t="shared" si="3"/>
        <v>90.298507462686572</v>
      </c>
      <c r="N23">
        <f t="shared" si="4"/>
        <v>90.3</v>
      </c>
    </row>
    <row r="24" spans="6:14" ht="15.75" thickBot="1" x14ac:dyDescent="0.3">
      <c r="F24" s="2" t="s">
        <v>239</v>
      </c>
      <c r="G24" s="1">
        <v>501</v>
      </c>
      <c r="H24">
        <f t="shared" si="1"/>
        <v>79.523809523809518</v>
      </c>
      <c r="I24">
        <f t="shared" si="2"/>
        <v>79.52</v>
      </c>
      <c r="K24" s="2" t="s">
        <v>345</v>
      </c>
      <c r="L24" s="1">
        <v>604</v>
      </c>
      <c r="M24">
        <f t="shared" si="3"/>
        <v>90.149253731343279</v>
      </c>
      <c r="N24">
        <f t="shared" si="4"/>
        <v>90.15</v>
      </c>
    </row>
    <row r="25" spans="6:14" ht="15.75" thickBot="1" x14ac:dyDescent="0.3">
      <c r="F25" s="2" t="s">
        <v>340</v>
      </c>
      <c r="G25" s="1">
        <v>455</v>
      </c>
      <c r="H25">
        <f t="shared" si="1"/>
        <v>72.222222222222214</v>
      </c>
      <c r="I25">
        <f t="shared" si="2"/>
        <v>72.22</v>
      </c>
      <c r="K25" s="2" t="s">
        <v>346</v>
      </c>
      <c r="L25" s="1">
        <v>601</v>
      </c>
      <c r="M25">
        <f t="shared" si="3"/>
        <v>89.701492537313428</v>
      </c>
      <c r="N25">
        <f t="shared" si="4"/>
        <v>89.7</v>
      </c>
    </row>
    <row r="26" spans="6:14" ht="30.75" thickBot="1" x14ac:dyDescent="0.3">
      <c r="F26" s="2" t="s">
        <v>336</v>
      </c>
      <c r="G26" s="1">
        <v>432</v>
      </c>
      <c r="H26">
        <f t="shared" si="1"/>
        <v>68.571428571428569</v>
      </c>
      <c r="I26">
        <f t="shared" si="2"/>
        <v>68.569999999999993</v>
      </c>
      <c r="K26" s="2" t="s">
        <v>27</v>
      </c>
      <c r="L26" s="1">
        <v>599</v>
      </c>
      <c r="M26">
        <f t="shared" si="3"/>
        <v>89.402985074626855</v>
      </c>
      <c r="N26">
        <f t="shared" si="4"/>
        <v>89.4</v>
      </c>
    </row>
    <row r="27" spans="6:14" ht="15.75" thickBot="1" x14ac:dyDescent="0.3">
      <c r="F27" s="2" t="s">
        <v>341</v>
      </c>
      <c r="G27" s="1">
        <v>399</v>
      </c>
      <c r="H27">
        <f t="shared" si="1"/>
        <v>63.333333333333329</v>
      </c>
      <c r="I27">
        <f t="shared" si="2"/>
        <v>63.33</v>
      </c>
      <c r="K27" s="2" t="s">
        <v>347</v>
      </c>
      <c r="L27" s="1">
        <v>596</v>
      </c>
      <c r="M27">
        <f t="shared" si="3"/>
        <v>88.955223880597018</v>
      </c>
      <c r="N27">
        <f t="shared" si="4"/>
        <v>88.96</v>
      </c>
    </row>
    <row r="28" spans="6:14" ht="15.75" thickBot="1" x14ac:dyDescent="0.3">
      <c r="K28" s="2" t="s">
        <v>19</v>
      </c>
      <c r="L28" s="1">
        <v>595</v>
      </c>
      <c r="M28">
        <f t="shared" si="3"/>
        <v>88.805970149253739</v>
      </c>
      <c r="N28">
        <f t="shared" si="4"/>
        <v>88.81</v>
      </c>
    </row>
    <row r="29" spans="6:14" ht="15.75" thickBot="1" x14ac:dyDescent="0.3">
      <c r="K29" s="2" t="s">
        <v>348</v>
      </c>
      <c r="L29" s="1">
        <v>594</v>
      </c>
      <c r="M29">
        <f t="shared" si="3"/>
        <v>88.656716417910459</v>
      </c>
      <c r="N29">
        <f t="shared" si="4"/>
        <v>88.66</v>
      </c>
    </row>
    <row r="30" spans="6:14" ht="15.75" thickBot="1" x14ac:dyDescent="0.3">
      <c r="K30" s="2" t="s">
        <v>349</v>
      </c>
      <c r="L30" s="1">
        <v>592</v>
      </c>
      <c r="M30">
        <f t="shared" si="3"/>
        <v>88.358208955223887</v>
      </c>
      <c r="N30">
        <f t="shared" si="4"/>
        <v>88.36</v>
      </c>
    </row>
    <row r="31" spans="6:14" ht="15.75" thickBot="1" x14ac:dyDescent="0.3">
      <c r="K31" s="2" t="s">
        <v>198</v>
      </c>
      <c r="L31" s="1">
        <v>592</v>
      </c>
      <c r="M31">
        <f t="shared" si="3"/>
        <v>88.358208955223887</v>
      </c>
      <c r="N31">
        <f t="shared" si="4"/>
        <v>88.36</v>
      </c>
    </row>
    <row r="32" spans="6:14" ht="15.75" thickBot="1" x14ac:dyDescent="0.3">
      <c r="K32" s="2" t="s">
        <v>350</v>
      </c>
      <c r="L32" s="1">
        <v>590</v>
      </c>
      <c r="M32">
        <f t="shared" si="3"/>
        <v>88.059701492537314</v>
      </c>
      <c r="N32">
        <f t="shared" si="4"/>
        <v>88.06</v>
      </c>
    </row>
    <row r="33" spans="11:14" ht="15.75" thickBot="1" x14ac:dyDescent="0.3">
      <c r="K33" s="2" t="s">
        <v>297</v>
      </c>
      <c r="L33" s="1">
        <v>589</v>
      </c>
      <c r="M33">
        <f t="shared" si="3"/>
        <v>87.910447761194035</v>
      </c>
      <c r="N33">
        <f t="shared" si="4"/>
        <v>87.91</v>
      </c>
    </row>
    <row r="34" spans="11:14" ht="15.75" thickBot="1" x14ac:dyDescent="0.3">
      <c r="K34" s="2" t="s">
        <v>53</v>
      </c>
      <c r="L34" s="1">
        <v>588</v>
      </c>
      <c r="M34">
        <f t="shared" si="3"/>
        <v>87.761194029850742</v>
      </c>
      <c r="N34">
        <f t="shared" si="4"/>
        <v>87.76</v>
      </c>
    </row>
    <row r="35" spans="11:14" ht="15.75" thickBot="1" x14ac:dyDescent="0.3">
      <c r="K35" s="2" t="s">
        <v>351</v>
      </c>
      <c r="L35" s="1">
        <v>587</v>
      </c>
      <c r="M35">
        <f t="shared" si="3"/>
        <v>87.611940298507463</v>
      </c>
      <c r="N35">
        <f t="shared" si="4"/>
        <v>87.61</v>
      </c>
    </row>
    <row r="36" spans="11:14" ht="15.75" thickBot="1" x14ac:dyDescent="0.3">
      <c r="K36" s="2" t="s">
        <v>269</v>
      </c>
      <c r="L36" s="1">
        <v>587</v>
      </c>
      <c r="M36">
        <f t="shared" si="3"/>
        <v>87.611940298507463</v>
      </c>
      <c r="N36">
        <f t="shared" si="4"/>
        <v>87.61</v>
      </c>
    </row>
    <row r="37" spans="11:14" ht="15.75" thickBot="1" x14ac:dyDescent="0.3">
      <c r="K37" s="2" t="s">
        <v>56</v>
      </c>
      <c r="L37" s="1">
        <v>586</v>
      </c>
      <c r="M37">
        <f t="shared" si="3"/>
        <v>87.462686567164184</v>
      </c>
      <c r="N37">
        <f t="shared" si="4"/>
        <v>87.46</v>
      </c>
    </row>
    <row r="38" spans="11:14" ht="15.75" thickBot="1" x14ac:dyDescent="0.3">
      <c r="K38" s="2" t="s">
        <v>352</v>
      </c>
      <c r="L38" s="1">
        <v>586</v>
      </c>
      <c r="M38">
        <f t="shared" si="3"/>
        <v>87.462686567164184</v>
      </c>
      <c r="N38">
        <f t="shared" si="4"/>
        <v>87.46</v>
      </c>
    </row>
    <row r="39" spans="11:14" ht="15.75" thickBot="1" x14ac:dyDescent="0.3">
      <c r="K39" s="2" t="s">
        <v>298</v>
      </c>
      <c r="L39" s="1">
        <v>585</v>
      </c>
      <c r="M39">
        <f t="shared" si="3"/>
        <v>87.31343283582089</v>
      </c>
      <c r="N39">
        <f t="shared" si="4"/>
        <v>87.31</v>
      </c>
    </row>
    <row r="40" spans="11:14" ht="15.75" thickBot="1" x14ac:dyDescent="0.3">
      <c r="K40" s="2" t="s">
        <v>353</v>
      </c>
      <c r="L40" s="1">
        <v>585</v>
      </c>
      <c r="M40">
        <f t="shared" si="3"/>
        <v>87.31343283582089</v>
      </c>
      <c r="N40">
        <f t="shared" si="4"/>
        <v>87.31</v>
      </c>
    </row>
    <row r="41" spans="11:14" ht="15.75" thickBot="1" x14ac:dyDescent="0.3">
      <c r="K41" s="2" t="s">
        <v>149</v>
      </c>
      <c r="L41" s="1">
        <v>584</v>
      </c>
      <c r="M41">
        <f t="shared" si="3"/>
        <v>87.164179104477611</v>
      </c>
      <c r="N41">
        <f t="shared" si="4"/>
        <v>87.16</v>
      </c>
    </row>
    <row r="42" spans="11:14" ht="15.75" thickBot="1" x14ac:dyDescent="0.3">
      <c r="K42" s="2" t="s">
        <v>354</v>
      </c>
      <c r="L42" s="1">
        <v>584</v>
      </c>
      <c r="M42">
        <f t="shared" si="3"/>
        <v>87.164179104477611</v>
      </c>
      <c r="N42">
        <f t="shared" si="4"/>
        <v>87.16</v>
      </c>
    </row>
    <row r="43" spans="11:14" ht="15.75" thickBot="1" x14ac:dyDescent="0.3">
      <c r="K43" s="2" t="s">
        <v>286</v>
      </c>
      <c r="L43" s="1">
        <v>578</v>
      </c>
      <c r="M43">
        <f t="shared" si="3"/>
        <v>86.268656716417908</v>
      </c>
      <c r="N43">
        <f t="shared" si="4"/>
        <v>86.27</v>
      </c>
    </row>
    <row r="44" spans="11:14" ht="15.75" thickBot="1" x14ac:dyDescent="0.3">
      <c r="K44" s="2" t="s">
        <v>308</v>
      </c>
      <c r="L44" s="1">
        <v>578</v>
      </c>
      <c r="M44">
        <f t="shared" si="3"/>
        <v>86.268656716417908</v>
      </c>
      <c r="N44">
        <f t="shared" si="4"/>
        <v>86.27</v>
      </c>
    </row>
    <row r="45" spans="11:14" ht="15.75" thickBot="1" x14ac:dyDescent="0.3">
      <c r="K45" s="2" t="s">
        <v>355</v>
      </c>
      <c r="L45" s="1">
        <v>578</v>
      </c>
      <c r="M45">
        <f t="shared" si="3"/>
        <v>86.268656716417908</v>
      </c>
      <c r="N45">
        <f t="shared" si="4"/>
        <v>86.27</v>
      </c>
    </row>
    <row r="46" spans="11:14" ht="15.75" thickBot="1" x14ac:dyDescent="0.3">
      <c r="K46" s="2" t="s">
        <v>356</v>
      </c>
      <c r="L46" s="1">
        <v>577</v>
      </c>
      <c r="M46">
        <f t="shared" si="3"/>
        <v>86.119402985074629</v>
      </c>
      <c r="N46">
        <f t="shared" si="4"/>
        <v>86.12</v>
      </c>
    </row>
    <row r="47" spans="11:14" ht="15.75" thickBot="1" x14ac:dyDescent="0.3">
      <c r="K47" s="2" t="s">
        <v>357</v>
      </c>
      <c r="L47" s="1">
        <v>576</v>
      </c>
      <c r="M47">
        <f t="shared" si="3"/>
        <v>85.970149253731336</v>
      </c>
      <c r="N47">
        <f t="shared" si="4"/>
        <v>85.97</v>
      </c>
    </row>
    <row r="48" spans="11:14" ht="15.75" thickBot="1" x14ac:dyDescent="0.3">
      <c r="K48" s="2" t="s">
        <v>285</v>
      </c>
      <c r="L48" s="1">
        <v>574</v>
      </c>
      <c r="M48">
        <f t="shared" si="3"/>
        <v>85.671641791044777</v>
      </c>
      <c r="N48">
        <f t="shared" si="4"/>
        <v>85.67</v>
      </c>
    </row>
    <row r="49" spans="11:14" ht="15.75" thickBot="1" x14ac:dyDescent="0.3">
      <c r="K49" s="2" t="s">
        <v>274</v>
      </c>
      <c r="L49" s="1">
        <v>574</v>
      </c>
      <c r="M49">
        <f t="shared" si="3"/>
        <v>85.671641791044777</v>
      </c>
      <c r="N49">
        <f t="shared" si="4"/>
        <v>85.67</v>
      </c>
    </row>
    <row r="50" spans="11:14" ht="15.75" thickBot="1" x14ac:dyDescent="0.3">
      <c r="K50" s="2" t="s">
        <v>289</v>
      </c>
      <c r="L50" s="1">
        <v>574</v>
      </c>
      <c r="M50">
        <f t="shared" si="3"/>
        <v>85.671641791044777</v>
      </c>
      <c r="N50">
        <f t="shared" si="4"/>
        <v>85.67</v>
      </c>
    </row>
    <row r="51" spans="11:14" ht="15.75" thickBot="1" x14ac:dyDescent="0.3">
      <c r="K51" s="2" t="s">
        <v>358</v>
      </c>
      <c r="L51" s="1">
        <v>573</v>
      </c>
      <c r="M51">
        <f t="shared" si="3"/>
        <v>85.522388059701498</v>
      </c>
      <c r="N51">
        <f t="shared" si="4"/>
        <v>85.52</v>
      </c>
    </row>
    <row r="52" spans="11:14" ht="15.75" thickBot="1" x14ac:dyDescent="0.3">
      <c r="K52" s="2" t="s">
        <v>359</v>
      </c>
      <c r="L52" s="1">
        <v>571</v>
      </c>
      <c r="M52">
        <f t="shared" si="3"/>
        <v>85.223880597014926</v>
      </c>
      <c r="N52">
        <f t="shared" si="4"/>
        <v>85.22</v>
      </c>
    </row>
    <row r="53" spans="11:14" ht="15.75" thickBot="1" x14ac:dyDescent="0.3">
      <c r="K53" s="2" t="s">
        <v>360</v>
      </c>
      <c r="L53" s="1">
        <v>570</v>
      </c>
      <c r="M53">
        <f t="shared" si="3"/>
        <v>85.074626865671647</v>
      </c>
      <c r="N53">
        <f t="shared" si="4"/>
        <v>85.07</v>
      </c>
    </row>
    <row r="54" spans="11:14" ht="15.75" thickBot="1" x14ac:dyDescent="0.3">
      <c r="K54" s="2" t="s">
        <v>361</v>
      </c>
      <c r="L54" s="1">
        <v>567</v>
      </c>
      <c r="M54">
        <f t="shared" si="3"/>
        <v>84.626865671641795</v>
      </c>
      <c r="N54">
        <f t="shared" si="4"/>
        <v>84.63</v>
      </c>
    </row>
    <row r="55" spans="11:14" ht="15.75" thickBot="1" x14ac:dyDescent="0.3">
      <c r="K55" s="2" t="s">
        <v>362</v>
      </c>
      <c r="L55" s="1">
        <v>566</v>
      </c>
      <c r="M55">
        <f t="shared" si="3"/>
        <v>84.477611940298502</v>
      </c>
      <c r="N55">
        <f t="shared" si="4"/>
        <v>84.48</v>
      </c>
    </row>
    <row r="56" spans="11:14" ht="15.75" thickBot="1" x14ac:dyDescent="0.3">
      <c r="K56" s="2" t="s">
        <v>43</v>
      </c>
      <c r="L56" s="1">
        <v>566</v>
      </c>
      <c r="M56">
        <f t="shared" si="3"/>
        <v>84.477611940298502</v>
      </c>
      <c r="N56">
        <f t="shared" si="4"/>
        <v>84.48</v>
      </c>
    </row>
    <row r="57" spans="11:14" ht="15.75" thickBot="1" x14ac:dyDescent="0.3">
      <c r="K57" s="2" t="s">
        <v>293</v>
      </c>
      <c r="L57" s="1">
        <v>565</v>
      </c>
      <c r="M57">
        <f t="shared" si="3"/>
        <v>84.328358208955223</v>
      </c>
      <c r="N57">
        <f t="shared" si="4"/>
        <v>84.33</v>
      </c>
    </row>
    <row r="58" spans="11:14" ht="15.75" thickBot="1" x14ac:dyDescent="0.3">
      <c r="K58" s="2" t="s">
        <v>363</v>
      </c>
      <c r="L58" s="1">
        <v>563</v>
      </c>
      <c r="M58">
        <f t="shared" si="3"/>
        <v>84.02985074626865</v>
      </c>
      <c r="N58">
        <f t="shared" si="4"/>
        <v>84.03</v>
      </c>
    </row>
    <row r="59" spans="11:14" ht="15.75" thickBot="1" x14ac:dyDescent="0.3">
      <c r="K59" s="2" t="s">
        <v>58</v>
      </c>
      <c r="L59" s="1">
        <v>553</v>
      </c>
      <c r="M59">
        <f t="shared" si="3"/>
        <v>82.53731343283583</v>
      </c>
      <c r="N59">
        <f t="shared" si="4"/>
        <v>82.54</v>
      </c>
    </row>
    <row r="60" spans="11:14" ht="30.75" thickBot="1" x14ac:dyDescent="0.3">
      <c r="K60" s="2" t="s">
        <v>364</v>
      </c>
      <c r="L60" s="1">
        <v>543</v>
      </c>
      <c r="M60">
        <f t="shared" si="3"/>
        <v>81.044776119402982</v>
      </c>
      <c r="N60">
        <f t="shared" si="4"/>
        <v>81.040000000000006</v>
      </c>
    </row>
    <row r="61" spans="11:14" ht="15.75" thickBot="1" x14ac:dyDescent="0.3">
      <c r="K61" s="2" t="s">
        <v>257</v>
      </c>
      <c r="L61" s="1">
        <v>537</v>
      </c>
      <c r="M61">
        <f t="shared" si="3"/>
        <v>80.149253731343279</v>
      </c>
      <c r="N61">
        <f t="shared" si="4"/>
        <v>80.150000000000006</v>
      </c>
    </row>
    <row r="62" spans="11:14" ht="15.75" thickBot="1" x14ac:dyDescent="0.3">
      <c r="K62" s="2" t="s">
        <v>309</v>
      </c>
      <c r="L62" s="1">
        <v>535</v>
      </c>
      <c r="M62">
        <f t="shared" si="3"/>
        <v>79.850746268656707</v>
      </c>
      <c r="N62">
        <f t="shared" si="4"/>
        <v>79.849999999999994</v>
      </c>
    </row>
    <row r="63" spans="11:14" ht="15.75" thickBot="1" x14ac:dyDescent="0.3">
      <c r="K63" s="2" t="s">
        <v>278</v>
      </c>
      <c r="L63" s="1">
        <v>531</v>
      </c>
      <c r="M63">
        <f t="shared" si="3"/>
        <v>79.25373134328359</v>
      </c>
      <c r="N63">
        <f t="shared" si="4"/>
        <v>79.25</v>
      </c>
    </row>
    <row r="64" spans="11:14" ht="15.75" thickBot="1" x14ac:dyDescent="0.3">
      <c r="K64" s="2" t="s">
        <v>37</v>
      </c>
      <c r="L64" s="1">
        <v>530</v>
      </c>
      <c r="M64">
        <f t="shared" si="3"/>
        <v>79.104477611940297</v>
      </c>
      <c r="N64">
        <f t="shared" si="4"/>
        <v>79.099999999999994</v>
      </c>
    </row>
    <row r="65" spans="11:14" ht="15.75" thickBot="1" x14ac:dyDescent="0.3">
      <c r="K65" s="2" t="s">
        <v>204</v>
      </c>
      <c r="L65" s="1">
        <v>530</v>
      </c>
      <c r="M65">
        <f t="shared" si="3"/>
        <v>79.104477611940297</v>
      </c>
      <c r="N65">
        <f t="shared" si="4"/>
        <v>79.099999999999994</v>
      </c>
    </row>
    <row r="66" spans="11:14" ht="15.75" thickBot="1" x14ac:dyDescent="0.3">
      <c r="K66" s="2" t="s">
        <v>306</v>
      </c>
      <c r="L66" s="1">
        <v>526</v>
      </c>
      <c r="M66">
        <f t="shared" ref="M66:M76" si="5">(L66/670)*100</f>
        <v>78.507462686567166</v>
      </c>
      <c r="N66">
        <f t="shared" si="4"/>
        <v>78.510000000000005</v>
      </c>
    </row>
    <row r="67" spans="11:14" ht="15.75" thickBot="1" x14ac:dyDescent="0.3">
      <c r="K67" s="2" t="s">
        <v>365</v>
      </c>
      <c r="L67" s="1">
        <v>524</v>
      </c>
      <c r="M67">
        <f t="shared" si="5"/>
        <v>78.208955223880594</v>
      </c>
      <c r="N67">
        <f t="shared" ref="N67:N76" si="6">ROUND(M67,2)</f>
        <v>78.209999999999994</v>
      </c>
    </row>
    <row r="68" spans="11:14" ht="15.75" thickBot="1" x14ac:dyDescent="0.3">
      <c r="K68" s="2" t="s">
        <v>366</v>
      </c>
      <c r="L68" s="1">
        <v>524</v>
      </c>
      <c r="M68">
        <f t="shared" si="5"/>
        <v>78.208955223880594</v>
      </c>
      <c r="N68">
        <f t="shared" si="6"/>
        <v>78.209999999999994</v>
      </c>
    </row>
    <row r="69" spans="11:14" ht="15.75" thickBot="1" x14ac:dyDescent="0.3">
      <c r="K69" s="2" t="s">
        <v>192</v>
      </c>
      <c r="L69" s="1">
        <v>522</v>
      </c>
      <c r="M69">
        <f t="shared" si="5"/>
        <v>77.910447761194035</v>
      </c>
      <c r="N69">
        <f t="shared" si="6"/>
        <v>77.91</v>
      </c>
    </row>
    <row r="70" spans="11:14" ht="15.75" thickBot="1" x14ac:dyDescent="0.3">
      <c r="K70" s="2" t="s">
        <v>367</v>
      </c>
      <c r="L70" s="1">
        <v>520</v>
      </c>
      <c r="M70">
        <f t="shared" si="5"/>
        <v>77.611940298507463</v>
      </c>
      <c r="N70">
        <f t="shared" si="6"/>
        <v>77.61</v>
      </c>
    </row>
    <row r="71" spans="11:14" ht="15.75" thickBot="1" x14ac:dyDescent="0.3">
      <c r="K71" s="2" t="s">
        <v>368</v>
      </c>
      <c r="L71" s="1">
        <v>520</v>
      </c>
      <c r="M71">
        <f t="shared" si="5"/>
        <v>77.611940298507463</v>
      </c>
      <c r="N71">
        <f t="shared" si="6"/>
        <v>77.61</v>
      </c>
    </row>
    <row r="72" spans="11:14" ht="15.75" thickBot="1" x14ac:dyDescent="0.3">
      <c r="K72" s="2" t="s">
        <v>304</v>
      </c>
      <c r="L72" s="1">
        <v>519</v>
      </c>
      <c r="M72">
        <f t="shared" si="5"/>
        <v>77.46268656716417</v>
      </c>
      <c r="N72">
        <f t="shared" si="6"/>
        <v>77.459999999999994</v>
      </c>
    </row>
    <row r="73" spans="11:14" ht="15.75" thickBot="1" x14ac:dyDescent="0.3">
      <c r="K73" s="2" t="s">
        <v>369</v>
      </c>
      <c r="L73" s="1">
        <v>518</v>
      </c>
      <c r="M73">
        <f t="shared" si="5"/>
        <v>77.31343283582089</v>
      </c>
      <c r="N73">
        <f t="shared" si="6"/>
        <v>77.31</v>
      </c>
    </row>
    <row r="74" spans="11:14" ht="15.75" thickBot="1" x14ac:dyDescent="0.3">
      <c r="K74" s="2" t="s">
        <v>370</v>
      </c>
      <c r="L74" s="1">
        <v>516</v>
      </c>
      <c r="M74">
        <f t="shared" si="5"/>
        <v>77.014925373134318</v>
      </c>
      <c r="N74">
        <f t="shared" si="6"/>
        <v>77.010000000000005</v>
      </c>
    </row>
    <row r="75" spans="11:14" ht="15.75" thickBot="1" x14ac:dyDescent="0.3">
      <c r="K75" s="2" t="s">
        <v>371</v>
      </c>
      <c r="L75" s="1">
        <v>515</v>
      </c>
      <c r="M75">
        <f t="shared" si="5"/>
        <v>76.865671641791039</v>
      </c>
      <c r="N75">
        <f t="shared" si="6"/>
        <v>76.87</v>
      </c>
    </row>
    <row r="76" spans="11:14" ht="15.75" thickBot="1" x14ac:dyDescent="0.3">
      <c r="K76" s="2" t="s">
        <v>372</v>
      </c>
      <c r="L76" s="1">
        <v>515</v>
      </c>
      <c r="M76">
        <f t="shared" si="5"/>
        <v>76.865671641791039</v>
      </c>
      <c r="N76">
        <f t="shared" si="6"/>
        <v>76.87</v>
      </c>
    </row>
  </sheetData>
  <hyperlinks>
    <hyperlink ref="A2" r:id="rId1" display="https://www.judgingcard.com/Results/ScoreCard.aspx?CID=9794508"/>
    <hyperlink ref="A3" r:id="rId2" display="https://www.judgingcard.com/Results/ScoreCard.aspx?CID=9794509"/>
    <hyperlink ref="A4" r:id="rId3" display="https://www.judgingcard.com/Results/ScoreCard.aspx?CID=9794667"/>
    <hyperlink ref="A5" r:id="rId4" display="https://www.judgingcard.com/Results/ScoreCard.aspx?CID=9794757"/>
    <hyperlink ref="F2" r:id="rId5" display="https://www.judgingcard.com/Results/ScoreCard.aspx?CID=9798107"/>
    <hyperlink ref="F3" r:id="rId6" display="https://www.judgingcard.com/Results/ScoreCard.aspx?CID=9795685"/>
    <hyperlink ref="F4" r:id="rId7" display="https://www.judgingcard.com/Results/ScoreCard.aspx?CID=9795567"/>
    <hyperlink ref="F5" r:id="rId8" display="https://www.judgingcard.com/Results/ScoreCard.aspx?CID=9795577"/>
    <hyperlink ref="F6" r:id="rId9" display="https://www.judgingcard.com/Results/ScoreCard.aspx?CID=9795575"/>
    <hyperlink ref="F7" r:id="rId10" display="https://www.judgingcard.com/Results/ScoreCard.aspx?CID=9795704"/>
    <hyperlink ref="F8" r:id="rId11" display="https://www.judgingcard.com/Results/ScoreCard.aspx?CID=9795624"/>
    <hyperlink ref="F9" r:id="rId12" display="https://www.judgingcard.com/Results/ScoreCard.aspx?CID=9795626"/>
    <hyperlink ref="F10" r:id="rId13" display="https://www.judgingcard.com/Results/ScoreCard.aspx?CID=9795625"/>
    <hyperlink ref="F11" r:id="rId14" display="https://www.judgingcard.com/Results/ScoreCard.aspx?CID=9795693"/>
    <hyperlink ref="F12" r:id="rId15" display="https://www.judgingcard.com/Results/ScoreCard.aspx?CID=9795566"/>
    <hyperlink ref="F13" r:id="rId16" display="https://www.judgingcard.com/Results/ScoreCard.aspx?CID=9795682"/>
    <hyperlink ref="F14" r:id="rId17" display="https://www.judgingcard.com/Results/ScoreCard.aspx?CID=9795582"/>
    <hyperlink ref="F15" r:id="rId18" display="https://www.judgingcard.com/Results/ScoreCard.aspx?CID=9795584"/>
    <hyperlink ref="F16" r:id="rId19" display="https://www.judgingcard.com/Results/ScoreCard.aspx?CID=9795691"/>
    <hyperlink ref="F17" r:id="rId20" display="https://www.judgingcard.com/Results/ScoreCard.aspx?CID=9795686"/>
    <hyperlink ref="F18" r:id="rId21" display="https://www.judgingcard.com/Results/ScoreCard.aspx?CID=9795574"/>
    <hyperlink ref="F19" r:id="rId22" display="https://www.judgingcard.com/Results/ScoreCard.aspx?CID=9795706"/>
    <hyperlink ref="F20" r:id="rId23" display="https://www.judgingcard.com/Results/ScoreCard.aspx?CID=9795573"/>
    <hyperlink ref="F21" r:id="rId24" display="https://www.judgingcard.com/Results/ScoreCard.aspx?CID=9795572"/>
    <hyperlink ref="F22" r:id="rId25" display="https://www.judgingcard.com/Results/ScoreCard.aspx?CID=9795580"/>
    <hyperlink ref="F23" r:id="rId26" display="https://www.judgingcard.com/Results/ScoreCard.aspx?CID=9795628"/>
    <hyperlink ref="F24" r:id="rId27" display="https://www.judgingcard.com/Results/ScoreCard.aspx?CID=9795568"/>
    <hyperlink ref="F25" r:id="rId28" display="https://www.judgingcard.com/Results/ScoreCard.aspx?CID=9795681"/>
    <hyperlink ref="F26" r:id="rId29" display="https://www.judgingcard.com/Results/ScoreCard.aspx?CID=9795627"/>
    <hyperlink ref="F27" r:id="rId30" display="https://www.judgingcard.com/Results/ScoreCard.aspx?CID=9795669"/>
    <hyperlink ref="K2" r:id="rId31" display="https://www.judgingcard.com/Results/ScoreCard.aspx?CID=9797981"/>
    <hyperlink ref="K3" r:id="rId32" display="https://www.judgingcard.com/Results/ScoreCard.aspx?CID=9797673"/>
    <hyperlink ref="K4" r:id="rId33" display="https://www.judgingcard.com/Results/ScoreCard.aspx?CID=9797824"/>
    <hyperlink ref="K5" r:id="rId34" display="https://www.judgingcard.com/Results/ScoreCard.aspx?CID=9797837"/>
    <hyperlink ref="K6" r:id="rId35" display="https://www.judgingcard.com/Results/ScoreCard.aspx?CID=9797866"/>
    <hyperlink ref="K7" r:id="rId36" display="https://www.judgingcard.com/Results/ScoreCard.aspx?CID=9797720"/>
    <hyperlink ref="K8" r:id="rId37" display="https://www.judgingcard.com/Results/ScoreCard.aspx?CID=9797901"/>
    <hyperlink ref="K9" r:id="rId38" display="https://www.judgingcard.com/Results/ScoreCard.aspx?CID=9797716"/>
    <hyperlink ref="K10" r:id="rId39" display="https://www.judgingcard.com/Results/ScoreCard.aspx?CID=9798054"/>
    <hyperlink ref="K11" r:id="rId40" display="https://www.judgingcard.com/Results/ScoreCard.aspx?CID=9797829"/>
    <hyperlink ref="K12" r:id="rId41" display="https://www.judgingcard.com/Results/ScoreCard.aspx?CID=9797856"/>
    <hyperlink ref="K13" r:id="rId42" display="https://www.judgingcard.com/Results/ScoreCard.aspx?CID=9797929"/>
    <hyperlink ref="K14" r:id="rId43" display="https://www.judgingcard.com/Results/ScoreCard.aspx?CID=9797987"/>
    <hyperlink ref="K15" r:id="rId44" display="https://www.judgingcard.com/Results/ScoreCard.aspx?CID=9797834"/>
    <hyperlink ref="K16" r:id="rId45" display="https://www.judgingcard.com/Results/ScoreCard.aspx?CID=9797874"/>
    <hyperlink ref="K17" r:id="rId46" display="https://www.judgingcard.com/Results/ScoreCard.aspx?CID=9797941"/>
    <hyperlink ref="K18" r:id="rId47" display="https://www.judgingcard.com/Results/ScoreCard.aspx?CID=9797898"/>
    <hyperlink ref="K19" r:id="rId48" display="https://www.judgingcard.com/Results/ScoreCard.aspx?CID=9798000"/>
    <hyperlink ref="K20" r:id="rId49" display="https://www.judgingcard.com/Results/ScoreCard.aspx?CID=9797993"/>
    <hyperlink ref="K21" r:id="rId50" display="https://www.judgingcard.com/Results/ScoreCard.aspx?CID=9797904"/>
    <hyperlink ref="K22" r:id="rId51" display="https://www.judgingcard.com/Results/ScoreCard.aspx?CID=9797661"/>
    <hyperlink ref="K23" r:id="rId52" display="https://www.judgingcard.com/Results/ScoreCard.aspx?CID=9797826"/>
    <hyperlink ref="K24" r:id="rId53" display="https://www.judgingcard.com/Results/ScoreCard.aspx?CID=9797762"/>
    <hyperlink ref="K25" r:id="rId54" display="https://www.judgingcard.com/Results/ScoreCard.aspx?CID=9797846"/>
    <hyperlink ref="K26" r:id="rId55" display="https://www.judgingcard.com/Results/ScoreCard.aspx?CID=9797831"/>
    <hyperlink ref="K27" r:id="rId56" display="https://www.judgingcard.com/Results/ScoreCard.aspx?CID=9797858"/>
    <hyperlink ref="K28" r:id="rId57" display="https://www.judgingcard.com/Results/ScoreCard.aspx?CID=9797910"/>
    <hyperlink ref="K29" r:id="rId58" display="https://www.judgingcard.com/Results/ScoreCard.aspx?CID=9797683"/>
    <hyperlink ref="K30" r:id="rId59" display="https://www.judgingcard.com/Results/ScoreCard.aspx?CID=9798028"/>
    <hyperlink ref="K31" r:id="rId60" display="https://www.judgingcard.com/Results/ScoreCard.aspx?CID=9797807"/>
    <hyperlink ref="K32" r:id="rId61" display="https://www.judgingcard.com/Results/ScoreCard.aspx?CID=9797811"/>
    <hyperlink ref="K33" r:id="rId62" display="https://www.judgingcard.com/Results/ScoreCard.aspx?CID=9797872"/>
    <hyperlink ref="K34" r:id="rId63" display="https://www.judgingcard.com/Results/ScoreCard.aspx?CID=9798006"/>
    <hyperlink ref="K35" r:id="rId64" display="https://www.judgingcard.com/Results/ScoreCard.aspx?CID=9798097"/>
    <hyperlink ref="K36" r:id="rId65" display="https://www.judgingcard.com/Results/ScoreCard.aspx?CID=9797849"/>
    <hyperlink ref="K37" r:id="rId66" display="https://www.judgingcard.com/Results/ScoreCard.aspx?CID=9797886"/>
    <hyperlink ref="K38" r:id="rId67" display="https://www.judgingcard.com/Results/ScoreCard.aspx?CID=9797808"/>
    <hyperlink ref="K39" r:id="rId68" display="https://www.judgingcard.com/Results/ScoreCard.aspx?CID=9797892"/>
    <hyperlink ref="K40" r:id="rId69" display="https://www.judgingcard.com/Results/ScoreCard.aspx?CID=9797944"/>
    <hyperlink ref="K41" r:id="rId70" display="https://www.judgingcard.com/Results/ScoreCard.aspx?CID=9797677"/>
    <hyperlink ref="K42" r:id="rId71" display="https://www.judgingcard.com/Results/ScoreCard.aspx?CID=9797923"/>
    <hyperlink ref="K43" r:id="rId72" display="https://www.judgingcard.com/Results/ScoreCard.aspx?CID=9797978"/>
    <hyperlink ref="K44" r:id="rId73" display="https://www.judgingcard.com/Results/ScoreCard.aspx?CID=9797801"/>
    <hyperlink ref="K45" r:id="rId74" display="https://www.judgingcard.com/Results/ScoreCard.aspx?CID=9797814"/>
    <hyperlink ref="K46" r:id="rId75" display="https://www.judgingcard.com/Results/ScoreCard.aspx?CID=9797995"/>
    <hyperlink ref="K47" r:id="rId76" display="https://www.judgingcard.com/Results/ScoreCard.aspx?CID=9798095"/>
    <hyperlink ref="K48" r:id="rId77" display="https://www.judgingcard.com/Results/ScoreCard.aspx?CID=9797689"/>
    <hyperlink ref="K49" r:id="rId78" display="https://www.judgingcard.com/Results/ScoreCard.aspx?CID=9797765"/>
    <hyperlink ref="K50" r:id="rId79" display="https://www.judgingcard.com/Results/ScoreCard.aspx?CID=9797680"/>
    <hyperlink ref="K51" r:id="rId80" display="https://www.judgingcard.com/Results/ScoreCard.aspx?CID=9799383"/>
    <hyperlink ref="K52" r:id="rId81" display="https://www.judgingcard.com/Results/ScoreCard.aspx?CID=9797860"/>
    <hyperlink ref="K53" r:id="rId82" display="https://www.judgingcard.com/Results/ScoreCard.aspx?CID=9797908"/>
    <hyperlink ref="K54" r:id="rId83" display="https://www.judgingcard.com/Results/ScoreCard.aspx?CID=9797997"/>
    <hyperlink ref="K55" r:id="rId84" display="https://www.judgingcard.com/Results/ScoreCard.aspx?CID=9799376"/>
    <hyperlink ref="K56" r:id="rId85" display="https://www.judgingcard.com/Results/ScoreCard.aspx?CID=9797779"/>
    <hyperlink ref="K57" r:id="rId86" display="https://www.judgingcard.com/Results/ScoreCard.aspx?CID=9797803"/>
    <hyperlink ref="K58" r:id="rId87" display="https://www.judgingcard.com/Results/ScoreCard.aspx?CID=9797852"/>
    <hyperlink ref="K59" r:id="rId88" display="https://www.judgingcard.com/Results/ScoreCard.aspx?CID=9797854"/>
    <hyperlink ref="K60" r:id="rId89" display="https://www.judgingcard.com/Results/ScoreCard.aspx?CID=9797669"/>
    <hyperlink ref="K61" r:id="rId90" display="https://www.judgingcard.com/Results/ScoreCard.aspx?CID=9797975"/>
    <hyperlink ref="K62" r:id="rId91" display="https://www.judgingcard.com/Results/ScoreCard.aspx?CID=9797744"/>
    <hyperlink ref="K63" r:id="rId92" display="https://www.judgingcard.com/Results/ScoreCard.aspx?CID=9797805"/>
    <hyperlink ref="K64" r:id="rId93" display="https://www.judgingcard.com/Results/ScoreCard.aspx?CID=9797742"/>
    <hyperlink ref="K65" r:id="rId94" display="https://www.judgingcard.com/Results/ScoreCard.aspx?CID=9797864"/>
    <hyperlink ref="K66" r:id="rId95" display="https://www.judgingcard.com/Results/ScoreCard.aspx?CID=9798017"/>
    <hyperlink ref="K67" r:id="rId96" display="https://www.judgingcard.com/Results/ScoreCard.aspx?CID=9798016"/>
    <hyperlink ref="K68" r:id="rId97" display="https://www.judgingcard.com/Results/ScoreCard.aspx?CID=9798090"/>
    <hyperlink ref="K69" r:id="rId98" display="https://www.judgingcard.com/Results/ScoreCard.aspx?CID=9797913"/>
    <hyperlink ref="K70" r:id="rId99" display="https://www.judgingcard.com/Results/ScoreCard.aspx?CID=9797926"/>
    <hyperlink ref="K71" r:id="rId100" display="https://www.judgingcard.com/Results/ScoreCard.aspx?CID=9797963"/>
    <hyperlink ref="K72" r:id="rId101" display="https://www.judgingcard.com/Results/ScoreCard.aspx?CID=9797960"/>
    <hyperlink ref="K73" r:id="rId102" display="https://www.judgingcard.com/Results/ScoreCard.aspx?CID=9797889"/>
    <hyperlink ref="K74" r:id="rId103" display="https://www.judgingcard.com/Results/ScoreCard.aspx?CID=9797830"/>
    <hyperlink ref="K75" r:id="rId104" display="https://www.judgingcard.com/Results/ScoreCard.aspx?CID=9797832"/>
    <hyperlink ref="K76" r:id="rId105" display="https://www.judgingcard.com/Results/ScoreCard.aspx?CID=9797877"/>
  </hyperlinks>
  <pageMargins left="0.7" right="0.7" top="0.75" bottom="0.75" header="0.3" footer="0.3"/>
  <pageSetup orientation="portrait" verticalDpi="0" r:id="rId10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Q2" sqref="Q2:Q101"/>
    </sheetView>
  </sheetViews>
  <sheetFormatPr defaultRowHeight="15" x14ac:dyDescent="0.25"/>
  <cols>
    <col min="1" max="1" width="18.5703125" customWidth="1"/>
    <col min="4" max="4" width="10.85546875" customWidth="1"/>
    <col min="5" max="5" width="18" customWidth="1"/>
    <col min="7" max="7" width="20.7109375" customWidth="1"/>
    <col min="10" max="10" width="10" customWidth="1"/>
    <col min="11" max="11" width="18.140625" customWidth="1"/>
    <col min="13" max="13" width="23" customWidth="1"/>
    <col min="16" max="16" width="11.140625" customWidth="1"/>
    <col min="17" max="17" width="17.85546875" customWidth="1"/>
  </cols>
  <sheetData>
    <row r="1" spans="1:17" x14ac:dyDescent="0.25">
      <c r="A1" t="s">
        <v>221</v>
      </c>
      <c r="D1" t="s">
        <v>5</v>
      </c>
      <c r="E1" t="s">
        <v>6</v>
      </c>
      <c r="G1" t="s">
        <v>123</v>
      </c>
      <c r="J1" t="s">
        <v>5</v>
      </c>
      <c r="K1" t="s">
        <v>6</v>
      </c>
      <c r="M1" t="s">
        <v>159</v>
      </c>
      <c r="P1" t="s">
        <v>5</v>
      </c>
      <c r="Q1" t="s">
        <v>414</v>
      </c>
    </row>
    <row r="2" spans="1:17" ht="15.75" thickBot="1" x14ac:dyDescent="0.3">
      <c r="A2" s="2" t="s">
        <v>222</v>
      </c>
      <c r="B2" s="1">
        <v>488</v>
      </c>
      <c r="C2" s="1">
        <v>1</v>
      </c>
      <c r="D2">
        <f>(B2/488)*100</f>
        <v>100</v>
      </c>
      <c r="E2">
        <f>ROUND(D2,2)</f>
        <v>100</v>
      </c>
      <c r="G2" s="2" t="s">
        <v>234</v>
      </c>
      <c r="H2" s="1">
        <v>560</v>
      </c>
      <c r="I2" s="1">
        <v>1</v>
      </c>
      <c r="J2">
        <f>(H2/560)*100</f>
        <v>100</v>
      </c>
      <c r="K2">
        <f>ROUND(J2,2)</f>
        <v>100</v>
      </c>
      <c r="M2" s="2" t="s">
        <v>112</v>
      </c>
      <c r="N2" s="1">
        <v>588</v>
      </c>
      <c r="O2" s="1">
        <v>1</v>
      </c>
      <c r="P2">
        <f>(N2/588)*100</f>
        <v>100</v>
      </c>
      <c r="Q2">
        <f>ROUND(P2,2)</f>
        <v>100</v>
      </c>
    </row>
    <row r="3" spans="1:17" ht="15.75" thickBot="1" x14ac:dyDescent="0.3">
      <c r="A3" s="2" t="s">
        <v>224</v>
      </c>
      <c r="B3" s="1">
        <v>471</v>
      </c>
      <c r="C3" s="1">
        <v>2</v>
      </c>
      <c r="D3">
        <f t="shared" ref="D3:D8" si="0">(B3/488)*100</f>
        <v>96.516393442622956</v>
      </c>
      <c r="E3">
        <f t="shared" ref="E3:E8" si="1">ROUND(D3,2)</f>
        <v>96.52</v>
      </c>
      <c r="G3" s="2" t="s">
        <v>235</v>
      </c>
      <c r="H3" s="1">
        <v>554</v>
      </c>
      <c r="I3" s="1">
        <v>2</v>
      </c>
      <c r="J3">
        <f t="shared" ref="J3:J25" si="2">(H3/560)*100</f>
        <v>98.928571428571431</v>
      </c>
      <c r="K3">
        <f t="shared" ref="K3:K25" si="3">ROUND(J3,2)</f>
        <v>98.93</v>
      </c>
      <c r="M3" s="2" t="s">
        <v>172</v>
      </c>
      <c r="N3" s="1">
        <v>581</v>
      </c>
      <c r="O3" s="1">
        <v>2</v>
      </c>
      <c r="P3">
        <f t="shared" ref="P3:P66" si="4">(N3/588)*100</f>
        <v>98.80952380952381</v>
      </c>
      <c r="Q3">
        <f t="shared" ref="Q3:Q66" si="5">ROUND(P3,2)</f>
        <v>98.81</v>
      </c>
    </row>
    <row r="4" spans="1:17" ht="15.75" thickBot="1" x14ac:dyDescent="0.3">
      <c r="A4" s="2" t="s">
        <v>228</v>
      </c>
      <c r="B4" s="1">
        <v>469</v>
      </c>
      <c r="C4" s="1">
        <v>3</v>
      </c>
      <c r="D4">
        <f t="shared" si="0"/>
        <v>96.106557377049185</v>
      </c>
      <c r="E4">
        <f t="shared" si="1"/>
        <v>96.11</v>
      </c>
      <c r="G4" s="2" t="s">
        <v>131</v>
      </c>
      <c r="H4" s="1">
        <v>551</v>
      </c>
      <c r="I4" s="1">
        <v>3</v>
      </c>
      <c r="J4">
        <f t="shared" si="2"/>
        <v>98.392857142857139</v>
      </c>
      <c r="K4">
        <f t="shared" si="3"/>
        <v>98.39</v>
      </c>
      <c r="M4" s="2" t="s">
        <v>168</v>
      </c>
      <c r="N4" s="1">
        <v>579</v>
      </c>
      <c r="O4" s="1">
        <v>3</v>
      </c>
      <c r="P4">
        <f t="shared" si="4"/>
        <v>98.469387755102048</v>
      </c>
      <c r="Q4">
        <f t="shared" si="5"/>
        <v>98.47</v>
      </c>
    </row>
    <row r="5" spans="1:17" ht="15.75" thickBot="1" x14ac:dyDescent="0.3">
      <c r="A5" s="2" t="s">
        <v>229</v>
      </c>
      <c r="B5" s="1">
        <v>451</v>
      </c>
      <c r="C5" s="1">
        <v>4</v>
      </c>
      <c r="D5">
        <f t="shared" si="0"/>
        <v>92.418032786885249</v>
      </c>
      <c r="E5">
        <f t="shared" si="1"/>
        <v>92.42</v>
      </c>
      <c r="G5" s="2" t="s">
        <v>124</v>
      </c>
      <c r="H5" s="1">
        <v>545</v>
      </c>
      <c r="I5" s="1">
        <v>4</v>
      </c>
      <c r="J5">
        <f t="shared" si="2"/>
        <v>97.321428571428569</v>
      </c>
      <c r="K5">
        <f t="shared" si="3"/>
        <v>97.32</v>
      </c>
      <c r="M5" s="2" t="s">
        <v>20</v>
      </c>
      <c r="N5" s="1">
        <v>577</v>
      </c>
      <c r="O5" s="1">
        <v>4</v>
      </c>
      <c r="P5">
        <f t="shared" si="4"/>
        <v>98.129251700680271</v>
      </c>
      <c r="Q5">
        <f t="shared" si="5"/>
        <v>98.13</v>
      </c>
    </row>
    <row r="6" spans="1:17" ht="15.75" thickBot="1" x14ac:dyDescent="0.3">
      <c r="A6" s="2" t="s">
        <v>226</v>
      </c>
      <c r="B6" s="1">
        <v>446</v>
      </c>
      <c r="C6" s="1">
        <v>5</v>
      </c>
      <c r="D6">
        <f t="shared" si="0"/>
        <v>91.393442622950815</v>
      </c>
      <c r="E6">
        <f t="shared" si="1"/>
        <v>91.39</v>
      </c>
      <c r="G6" s="2" t="s">
        <v>128</v>
      </c>
      <c r="H6" s="1">
        <v>543</v>
      </c>
      <c r="I6" s="1">
        <v>5</v>
      </c>
      <c r="J6">
        <f t="shared" si="2"/>
        <v>96.964285714285708</v>
      </c>
      <c r="K6">
        <f t="shared" si="3"/>
        <v>96.96</v>
      </c>
      <c r="M6" s="2" t="s">
        <v>25</v>
      </c>
      <c r="N6" s="1">
        <v>571</v>
      </c>
      <c r="O6" s="1">
        <v>5</v>
      </c>
      <c r="P6">
        <f t="shared" si="4"/>
        <v>97.10884353741497</v>
      </c>
      <c r="Q6">
        <f t="shared" si="5"/>
        <v>97.11</v>
      </c>
    </row>
    <row r="7" spans="1:17" ht="15.75" thickBot="1" x14ac:dyDescent="0.3">
      <c r="A7" s="2" t="s">
        <v>375</v>
      </c>
      <c r="B7" s="1">
        <v>411</v>
      </c>
      <c r="C7" s="1">
        <v>6</v>
      </c>
      <c r="D7">
        <f t="shared" si="0"/>
        <v>84.221311475409834</v>
      </c>
      <c r="E7">
        <f t="shared" si="1"/>
        <v>84.22</v>
      </c>
      <c r="G7" s="2" t="s">
        <v>132</v>
      </c>
      <c r="H7" s="1">
        <v>539</v>
      </c>
      <c r="I7" s="1">
        <v>6</v>
      </c>
      <c r="J7">
        <f t="shared" si="2"/>
        <v>96.25</v>
      </c>
      <c r="K7">
        <f t="shared" si="3"/>
        <v>96.25</v>
      </c>
      <c r="M7" s="2" t="s">
        <v>182</v>
      </c>
      <c r="N7" s="1">
        <v>571</v>
      </c>
      <c r="O7" s="1">
        <v>6</v>
      </c>
      <c r="P7">
        <f t="shared" si="4"/>
        <v>97.10884353741497</v>
      </c>
      <c r="Q7">
        <f t="shared" si="5"/>
        <v>97.11</v>
      </c>
    </row>
    <row r="8" spans="1:17" ht="15.75" thickBot="1" x14ac:dyDescent="0.3">
      <c r="A8" s="2" t="s">
        <v>376</v>
      </c>
      <c r="B8" s="1">
        <v>410</v>
      </c>
      <c r="C8" s="1">
        <v>7</v>
      </c>
      <c r="D8">
        <f t="shared" si="0"/>
        <v>84.016393442622956</v>
      </c>
      <c r="E8">
        <f t="shared" si="1"/>
        <v>84.02</v>
      </c>
      <c r="G8" s="2" t="s">
        <v>126</v>
      </c>
      <c r="H8" s="1">
        <v>538</v>
      </c>
      <c r="I8" s="1">
        <v>7</v>
      </c>
      <c r="J8">
        <f t="shared" si="2"/>
        <v>96.071428571428569</v>
      </c>
      <c r="K8">
        <f t="shared" si="3"/>
        <v>96.07</v>
      </c>
      <c r="M8" s="2" t="s">
        <v>23</v>
      </c>
      <c r="N8" s="1">
        <v>570</v>
      </c>
      <c r="O8" s="1">
        <v>7</v>
      </c>
      <c r="P8">
        <f t="shared" si="4"/>
        <v>96.938775510204081</v>
      </c>
      <c r="Q8">
        <f t="shared" si="5"/>
        <v>96.94</v>
      </c>
    </row>
    <row r="9" spans="1:17" ht="15.75" thickBot="1" x14ac:dyDescent="0.3">
      <c r="G9" s="2" t="s">
        <v>329</v>
      </c>
      <c r="H9" s="1">
        <v>537</v>
      </c>
      <c r="I9" s="1">
        <v>8</v>
      </c>
      <c r="J9">
        <f t="shared" si="2"/>
        <v>95.892857142857153</v>
      </c>
      <c r="K9">
        <f t="shared" si="3"/>
        <v>95.89</v>
      </c>
      <c r="M9" s="2" t="s">
        <v>176</v>
      </c>
      <c r="N9" s="1">
        <v>570</v>
      </c>
      <c r="O9" s="1">
        <v>8</v>
      </c>
      <c r="P9">
        <f t="shared" si="4"/>
        <v>96.938775510204081</v>
      </c>
      <c r="Q9">
        <f t="shared" si="5"/>
        <v>96.94</v>
      </c>
    </row>
    <row r="10" spans="1:17" ht="15.75" thickBot="1" x14ac:dyDescent="0.3">
      <c r="G10" s="2" t="s">
        <v>8</v>
      </c>
      <c r="H10" s="1">
        <v>530</v>
      </c>
      <c r="I10" s="1">
        <v>9</v>
      </c>
      <c r="J10">
        <f t="shared" si="2"/>
        <v>94.642857142857139</v>
      </c>
      <c r="K10">
        <f t="shared" si="3"/>
        <v>94.64</v>
      </c>
      <c r="M10" s="2" t="s">
        <v>21</v>
      </c>
      <c r="N10" s="1">
        <v>569</v>
      </c>
      <c r="O10" s="1">
        <v>9</v>
      </c>
      <c r="P10">
        <f t="shared" si="4"/>
        <v>96.768707482993193</v>
      </c>
      <c r="Q10">
        <f t="shared" si="5"/>
        <v>96.77</v>
      </c>
    </row>
    <row r="11" spans="1:17" ht="15.75" thickBot="1" x14ac:dyDescent="0.3">
      <c r="G11" s="2" t="s">
        <v>134</v>
      </c>
      <c r="H11" s="1">
        <v>529</v>
      </c>
      <c r="I11" s="1">
        <v>10</v>
      </c>
      <c r="J11">
        <f t="shared" si="2"/>
        <v>94.464285714285708</v>
      </c>
      <c r="K11">
        <f t="shared" si="3"/>
        <v>94.46</v>
      </c>
      <c r="M11" s="2" t="s">
        <v>170</v>
      </c>
      <c r="N11" s="1">
        <v>560</v>
      </c>
      <c r="O11" s="1">
        <v>10</v>
      </c>
      <c r="P11">
        <f t="shared" si="4"/>
        <v>95.238095238095227</v>
      </c>
      <c r="Q11">
        <f t="shared" si="5"/>
        <v>95.24</v>
      </c>
    </row>
    <row r="12" spans="1:17" ht="15.75" thickBot="1" x14ac:dyDescent="0.3">
      <c r="G12" s="2" t="s">
        <v>2</v>
      </c>
      <c r="H12" s="1">
        <v>515</v>
      </c>
      <c r="I12" s="1">
        <v>11</v>
      </c>
      <c r="J12">
        <f t="shared" si="2"/>
        <v>91.964285714285708</v>
      </c>
      <c r="K12">
        <f t="shared" si="3"/>
        <v>91.96</v>
      </c>
      <c r="M12" s="2" t="s">
        <v>35</v>
      </c>
      <c r="N12" s="1">
        <v>560</v>
      </c>
      <c r="O12" s="1">
        <v>11</v>
      </c>
      <c r="P12">
        <f t="shared" si="4"/>
        <v>95.238095238095227</v>
      </c>
      <c r="Q12">
        <f t="shared" si="5"/>
        <v>95.24</v>
      </c>
    </row>
    <row r="13" spans="1:17" ht="15.75" thickBot="1" x14ac:dyDescent="0.3">
      <c r="G13" s="2" t="s">
        <v>239</v>
      </c>
      <c r="H13" s="1">
        <v>513</v>
      </c>
      <c r="I13" s="1">
        <v>12</v>
      </c>
      <c r="J13">
        <f t="shared" si="2"/>
        <v>91.607142857142847</v>
      </c>
      <c r="K13">
        <f t="shared" si="3"/>
        <v>91.61</v>
      </c>
      <c r="M13" s="2" t="s">
        <v>53</v>
      </c>
      <c r="N13" s="1">
        <v>559</v>
      </c>
      <c r="O13" s="1">
        <v>12</v>
      </c>
      <c r="P13">
        <f t="shared" si="4"/>
        <v>95.068027210884352</v>
      </c>
      <c r="Q13">
        <f t="shared" si="5"/>
        <v>95.07</v>
      </c>
    </row>
    <row r="14" spans="1:17" ht="15.75" thickBot="1" x14ac:dyDescent="0.3">
      <c r="G14" s="2" t="s">
        <v>142</v>
      </c>
      <c r="H14" s="1">
        <v>510</v>
      </c>
      <c r="I14" s="1">
        <v>13</v>
      </c>
      <c r="J14">
        <f t="shared" si="2"/>
        <v>91.071428571428569</v>
      </c>
      <c r="K14">
        <f t="shared" si="3"/>
        <v>91.07</v>
      </c>
      <c r="M14" s="2" t="s">
        <v>33</v>
      </c>
      <c r="N14" s="1">
        <v>558</v>
      </c>
      <c r="O14" s="1">
        <v>13</v>
      </c>
      <c r="P14">
        <f t="shared" si="4"/>
        <v>94.897959183673478</v>
      </c>
      <c r="Q14">
        <f t="shared" si="5"/>
        <v>94.9</v>
      </c>
    </row>
    <row r="15" spans="1:17" ht="30.75" thickBot="1" x14ac:dyDescent="0.3">
      <c r="G15" s="2" t="s">
        <v>377</v>
      </c>
      <c r="H15" s="1">
        <v>502</v>
      </c>
      <c r="I15" s="1">
        <v>14</v>
      </c>
      <c r="J15">
        <f t="shared" si="2"/>
        <v>89.642857142857153</v>
      </c>
      <c r="K15">
        <f t="shared" si="3"/>
        <v>89.64</v>
      </c>
      <c r="M15" s="2" t="s">
        <v>160</v>
      </c>
      <c r="N15" s="1">
        <v>558</v>
      </c>
      <c r="O15" s="1">
        <v>14</v>
      </c>
      <c r="P15">
        <f t="shared" si="4"/>
        <v>94.897959183673478</v>
      </c>
      <c r="Q15">
        <f t="shared" si="5"/>
        <v>94.9</v>
      </c>
    </row>
    <row r="16" spans="1:17" ht="15.75" thickBot="1" x14ac:dyDescent="0.3">
      <c r="G16" s="2" t="s">
        <v>330</v>
      </c>
      <c r="H16" s="1">
        <v>502</v>
      </c>
      <c r="I16" s="1">
        <v>15</v>
      </c>
      <c r="J16">
        <f t="shared" si="2"/>
        <v>89.642857142857153</v>
      </c>
      <c r="K16">
        <f t="shared" si="3"/>
        <v>89.64</v>
      </c>
      <c r="M16" s="2" t="s">
        <v>187</v>
      </c>
      <c r="N16" s="1">
        <v>558</v>
      </c>
      <c r="O16" s="1">
        <v>15</v>
      </c>
      <c r="P16">
        <f t="shared" si="4"/>
        <v>94.897959183673478</v>
      </c>
      <c r="Q16">
        <f t="shared" si="5"/>
        <v>94.9</v>
      </c>
    </row>
    <row r="17" spans="7:17" ht="15.75" thickBot="1" x14ac:dyDescent="0.3">
      <c r="G17" s="2" t="s">
        <v>130</v>
      </c>
      <c r="H17" s="1">
        <v>497</v>
      </c>
      <c r="I17" s="1">
        <v>16</v>
      </c>
      <c r="J17">
        <f t="shared" si="2"/>
        <v>88.75</v>
      </c>
      <c r="K17">
        <f t="shared" si="3"/>
        <v>88.75</v>
      </c>
      <c r="M17" s="2" t="s">
        <v>378</v>
      </c>
      <c r="N17" s="1">
        <v>558</v>
      </c>
      <c r="O17" s="1">
        <v>16</v>
      </c>
      <c r="P17">
        <f t="shared" si="4"/>
        <v>94.897959183673478</v>
      </c>
      <c r="Q17">
        <f t="shared" si="5"/>
        <v>94.9</v>
      </c>
    </row>
    <row r="18" spans="7:17" ht="15.75" thickBot="1" x14ac:dyDescent="0.3">
      <c r="G18" s="2" t="s">
        <v>158</v>
      </c>
      <c r="H18" s="1">
        <v>495</v>
      </c>
      <c r="I18" s="1">
        <v>17</v>
      </c>
      <c r="J18">
        <f t="shared" si="2"/>
        <v>88.392857142857139</v>
      </c>
      <c r="K18">
        <f t="shared" si="3"/>
        <v>88.39</v>
      </c>
      <c r="M18" s="2" t="s">
        <v>162</v>
      </c>
      <c r="N18" s="1">
        <v>557</v>
      </c>
      <c r="O18" s="1">
        <v>17</v>
      </c>
      <c r="P18">
        <f t="shared" si="4"/>
        <v>94.72789115646259</v>
      </c>
      <c r="Q18">
        <f t="shared" si="5"/>
        <v>94.73</v>
      </c>
    </row>
    <row r="19" spans="7:17" ht="15.75" thickBot="1" x14ac:dyDescent="0.3">
      <c r="G19" s="2" t="s">
        <v>333</v>
      </c>
      <c r="H19" s="1">
        <v>488</v>
      </c>
      <c r="I19" s="1">
        <v>18</v>
      </c>
      <c r="J19">
        <f t="shared" si="2"/>
        <v>87.142857142857139</v>
      </c>
      <c r="K19">
        <f t="shared" si="3"/>
        <v>87.14</v>
      </c>
      <c r="M19" s="2" t="s">
        <v>347</v>
      </c>
      <c r="N19" s="1">
        <v>556</v>
      </c>
      <c r="O19" s="1">
        <v>18</v>
      </c>
      <c r="P19">
        <f t="shared" si="4"/>
        <v>94.557823129251702</v>
      </c>
      <c r="Q19">
        <f t="shared" si="5"/>
        <v>94.56</v>
      </c>
    </row>
    <row r="20" spans="7:17" ht="15.75" thickBot="1" x14ac:dyDescent="0.3">
      <c r="G20" s="2" t="s">
        <v>245</v>
      </c>
      <c r="H20" s="1">
        <v>485</v>
      </c>
      <c r="I20" s="1">
        <v>19</v>
      </c>
      <c r="J20">
        <f t="shared" si="2"/>
        <v>86.607142857142861</v>
      </c>
      <c r="K20">
        <f t="shared" si="3"/>
        <v>86.61</v>
      </c>
      <c r="M20" s="2" t="s">
        <v>30</v>
      </c>
      <c r="N20" s="1">
        <v>554</v>
      </c>
      <c r="O20" s="1">
        <v>19</v>
      </c>
      <c r="P20">
        <f t="shared" si="4"/>
        <v>94.217687074829939</v>
      </c>
      <c r="Q20">
        <f t="shared" si="5"/>
        <v>94.22</v>
      </c>
    </row>
    <row r="21" spans="7:17" ht="15.75" thickBot="1" x14ac:dyDescent="0.3">
      <c r="G21" s="2" t="s">
        <v>0</v>
      </c>
      <c r="H21" s="1">
        <v>477</v>
      </c>
      <c r="I21" s="1">
        <v>20</v>
      </c>
      <c r="J21">
        <f t="shared" si="2"/>
        <v>85.178571428571431</v>
      </c>
      <c r="K21">
        <f t="shared" si="3"/>
        <v>85.18</v>
      </c>
      <c r="M21" s="2" t="s">
        <v>262</v>
      </c>
      <c r="N21" s="1">
        <v>554</v>
      </c>
      <c r="O21" s="1">
        <v>20</v>
      </c>
      <c r="P21">
        <f t="shared" si="4"/>
        <v>94.217687074829939</v>
      </c>
      <c r="Q21">
        <f t="shared" si="5"/>
        <v>94.22</v>
      </c>
    </row>
    <row r="22" spans="7:17" ht="30.75" thickBot="1" x14ac:dyDescent="0.3">
      <c r="G22" s="2" t="s">
        <v>335</v>
      </c>
      <c r="H22" s="1">
        <v>464</v>
      </c>
      <c r="I22" s="1">
        <v>21</v>
      </c>
      <c r="J22">
        <f t="shared" si="2"/>
        <v>82.857142857142861</v>
      </c>
      <c r="K22">
        <f t="shared" si="3"/>
        <v>82.86</v>
      </c>
      <c r="M22" s="2" t="s">
        <v>190</v>
      </c>
      <c r="N22" s="1">
        <v>553</v>
      </c>
      <c r="O22" s="1">
        <v>21</v>
      </c>
      <c r="P22">
        <f t="shared" si="4"/>
        <v>94.047619047619051</v>
      </c>
      <c r="Q22">
        <f t="shared" si="5"/>
        <v>94.05</v>
      </c>
    </row>
    <row r="23" spans="7:17" ht="15.75" thickBot="1" x14ac:dyDescent="0.3">
      <c r="G23" s="2" t="s">
        <v>240</v>
      </c>
      <c r="H23" s="1">
        <v>458</v>
      </c>
      <c r="I23" s="1">
        <v>22</v>
      </c>
      <c r="J23">
        <f t="shared" si="2"/>
        <v>81.785714285714278</v>
      </c>
      <c r="K23">
        <f t="shared" si="3"/>
        <v>81.790000000000006</v>
      </c>
      <c r="M23" s="2" t="s">
        <v>17</v>
      </c>
      <c r="N23" s="1">
        <v>552</v>
      </c>
      <c r="O23" s="1">
        <v>22</v>
      </c>
      <c r="P23">
        <f t="shared" si="4"/>
        <v>93.877551020408163</v>
      </c>
      <c r="Q23">
        <f t="shared" si="5"/>
        <v>93.88</v>
      </c>
    </row>
    <row r="24" spans="7:17" ht="15.75" thickBot="1" x14ac:dyDescent="0.3">
      <c r="G24" s="2" t="s">
        <v>157</v>
      </c>
      <c r="H24" s="1">
        <v>426</v>
      </c>
      <c r="I24" s="1">
        <v>23</v>
      </c>
      <c r="J24">
        <f t="shared" si="2"/>
        <v>76.071428571428569</v>
      </c>
      <c r="K24">
        <f t="shared" si="3"/>
        <v>76.069999999999993</v>
      </c>
      <c r="M24" s="2" t="s">
        <v>342</v>
      </c>
      <c r="N24" s="1">
        <v>551</v>
      </c>
      <c r="O24" s="1">
        <v>23</v>
      </c>
      <c r="P24">
        <f t="shared" si="4"/>
        <v>93.707482993197274</v>
      </c>
      <c r="Q24">
        <f t="shared" si="5"/>
        <v>93.71</v>
      </c>
    </row>
    <row r="25" spans="7:17" ht="15.75" thickBot="1" x14ac:dyDescent="0.3">
      <c r="G25" s="2" t="s">
        <v>12</v>
      </c>
      <c r="H25" s="1">
        <v>304</v>
      </c>
      <c r="I25" s="1">
        <v>24</v>
      </c>
      <c r="J25">
        <f t="shared" si="2"/>
        <v>54.285714285714285</v>
      </c>
      <c r="K25">
        <f t="shared" si="3"/>
        <v>54.29</v>
      </c>
      <c r="M25" s="2" t="s">
        <v>379</v>
      </c>
      <c r="N25" s="1">
        <v>547</v>
      </c>
      <c r="O25" s="1">
        <v>24</v>
      </c>
      <c r="P25">
        <f t="shared" si="4"/>
        <v>93.027210884353735</v>
      </c>
      <c r="Q25">
        <f t="shared" si="5"/>
        <v>93.03</v>
      </c>
    </row>
    <row r="26" spans="7:17" ht="15.75" thickBot="1" x14ac:dyDescent="0.3">
      <c r="M26" s="2" t="s">
        <v>261</v>
      </c>
      <c r="N26" s="1">
        <v>546</v>
      </c>
      <c r="O26" s="1">
        <v>25</v>
      </c>
      <c r="P26">
        <f t="shared" si="4"/>
        <v>92.857142857142861</v>
      </c>
      <c r="Q26">
        <f t="shared" si="5"/>
        <v>92.86</v>
      </c>
    </row>
    <row r="27" spans="7:17" ht="15.75" thickBot="1" x14ac:dyDescent="0.3">
      <c r="M27" s="2" t="s">
        <v>178</v>
      </c>
      <c r="N27" s="1">
        <v>545</v>
      </c>
      <c r="O27" s="1">
        <v>26</v>
      </c>
      <c r="P27">
        <f t="shared" si="4"/>
        <v>92.687074829931973</v>
      </c>
      <c r="Q27">
        <f t="shared" si="5"/>
        <v>92.69</v>
      </c>
    </row>
    <row r="28" spans="7:17" ht="15.75" thickBot="1" x14ac:dyDescent="0.3">
      <c r="M28" s="2" t="s">
        <v>56</v>
      </c>
      <c r="N28" s="1">
        <v>544</v>
      </c>
      <c r="O28" s="1">
        <v>27</v>
      </c>
      <c r="P28">
        <f t="shared" si="4"/>
        <v>92.517006802721085</v>
      </c>
      <c r="Q28">
        <f t="shared" si="5"/>
        <v>92.52</v>
      </c>
    </row>
    <row r="29" spans="7:17" ht="15.75" thickBot="1" x14ac:dyDescent="0.3">
      <c r="M29" s="2" t="s">
        <v>52</v>
      </c>
      <c r="N29" s="1">
        <v>543</v>
      </c>
      <c r="O29" s="1">
        <v>28</v>
      </c>
      <c r="P29">
        <f t="shared" si="4"/>
        <v>92.346938775510196</v>
      </c>
      <c r="Q29">
        <f t="shared" si="5"/>
        <v>92.35</v>
      </c>
    </row>
    <row r="30" spans="7:17" ht="15.75" thickBot="1" x14ac:dyDescent="0.3">
      <c r="M30" s="2" t="s">
        <v>380</v>
      </c>
      <c r="N30" s="1">
        <v>543</v>
      </c>
      <c r="O30" s="1">
        <v>29</v>
      </c>
      <c r="P30">
        <f t="shared" si="4"/>
        <v>92.346938775510196</v>
      </c>
      <c r="Q30">
        <f t="shared" si="5"/>
        <v>92.35</v>
      </c>
    </row>
    <row r="31" spans="7:17" ht="15.75" thickBot="1" x14ac:dyDescent="0.3">
      <c r="M31" s="2" t="s">
        <v>196</v>
      </c>
      <c r="N31" s="1">
        <v>541</v>
      </c>
      <c r="O31" s="1">
        <v>30</v>
      </c>
      <c r="P31">
        <f t="shared" si="4"/>
        <v>92.006802721088434</v>
      </c>
      <c r="Q31">
        <f t="shared" si="5"/>
        <v>92.01</v>
      </c>
    </row>
    <row r="32" spans="7:17" ht="15.75" thickBot="1" x14ac:dyDescent="0.3">
      <c r="M32" s="2" t="s">
        <v>349</v>
      </c>
      <c r="N32" s="1">
        <v>540</v>
      </c>
      <c r="O32" s="1">
        <v>31</v>
      </c>
      <c r="P32">
        <f t="shared" si="4"/>
        <v>91.83673469387756</v>
      </c>
      <c r="Q32">
        <f t="shared" si="5"/>
        <v>91.84</v>
      </c>
    </row>
    <row r="33" spans="13:17" ht="15.75" thickBot="1" x14ac:dyDescent="0.3">
      <c r="M33" s="2" t="s">
        <v>274</v>
      </c>
      <c r="N33" s="1">
        <v>540</v>
      </c>
      <c r="O33" s="1">
        <v>32</v>
      </c>
      <c r="P33">
        <f t="shared" si="4"/>
        <v>91.83673469387756</v>
      </c>
      <c r="Q33">
        <f t="shared" si="5"/>
        <v>91.84</v>
      </c>
    </row>
    <row r="34" spans="13:17" ht="15.75" thickBot="1" x14ac:dyDescent="0.3">
      <c r="M34" s="2" t="s">
        <v>381</v>
      </c>
      <c r="N34" s="1">
        <v>539</v>
      </c>
      <c r="O34" s="1">
        <v>33</v>
      </c>
      <c r="P34">
        <f t="shared" si="4"/>
        <v>91.666666666666657</v>
      </c>
      <c r="Q34">
        <f t="shared" si="5"/>
        <v>91.67</v>
      </c>
    </row>
    <row r="35" spans="13:17" ht="15.75" thickBot="1" x14ac:dyDescent="0.3">
      <c r="M35" s="2" t="s">
        <v>382</v>
      </c>
      <c r="N35" s="1">
        <v>538</v>
      </c>
      <c r="O35" s="1">
        <v>34</v>
      </c>
      <c r="P35">
        <f t="shared" si="4"/>
        <v>91.496598639455783</v>
      </c>
      <c r="Q35">
        <f t="shared" si="5"/>
        <v>91.5</v>
      </c>
    </row>
    <row r="36" spans="13:17" ht="15.75" thickBot="1" x14ac:dyDescent="0.3">
      <c r="M36" s="2" t="s">
        <v>383</v>
      </c>
      <c r="N36" s="1">
        <v>538</v>
      </c>
      <c r="O36" s="1">
        <v>35</v>
      </c>
      <c r="P36">
        <f t="shared" si="4"/>
        <v>91.496598639455783</v>
      </c>
      <c r="Q36">
        <f t="shared" si="5"/>
        <v>91.5</v>
      </c>
    </row>
    <row r="37" spans="13:17" ht="15.75" thickBot="1" x14ac:dyDescent="0.3">
      <c r="M37" s="2" t="s">
        <v>199</v>
      </c>
      <c r="N37" s="1">
        <v>538</v>
      </c>
      <c r="O37" s="1">
        <v>36</v>
      </c>
      <c r="P37">
        <f t="shared" si="4"/>
        <v>91.496598639455783</v>
      </c>
      <c r="Q37">
        <f t="shared" si="5"/>
        <v>91.5</v>
      </c>
    </row>
    <row r="38" spans="13:17" ht="15.75" thickBot="1" x14ac:dyDescent="0.3">
      <c r="M38" s="2" t="s">
        <v>384</v>
      </c>
      <c r="N38" s="1">
        <v>537</v>
      </c>
      <c r="O38" s="1">
        <v>37</v>
      </c>
      <c r="P38">
        <f t="shared" si="4"/>
        <v>91.326530612244895</v>
      </c>
      <c r="Q38">
        <f t="shared" si="5"/>
        <v>91.33</v>
      </c>
    </row>
    <row r="39" spans="13:17" ht="15.75" thickBot="1" x14ac:dyDescent="0.3">
      <c r="M39" s="2" t="s">
        <v>344</v>
      </c>
      <c r="N39" s="1">
        <v>536</v>
      </c>
      <c r="O39" s="1">
        <v>38</v>
      </c>
      <c r="P39">
        <f t="shared" si="4"/>
        <v>91.156462585034021</v>
      </c>
      <c r="Q39">
        <f t="shared" si="5"/>
        <v>91.16</v>
      </c>
    </row>
    <row r="40" spans="13:17" ht="15.75" thickBot="1" x14ac:dyDescent="0.3">
      <c r="M40" s="2" t="s">
        <v>45</v>
      </c>
      <c r="N40" s="1">
        <v>536</v>
      </c>
      <c r="O40" s="1">
        <v>39</v>
      </c>
      <c r="P40">
        <f t="shared" si="4"/>
        <v>91.156462585034021</v>
      </c>
      <c r="Q40">
        <f t="shared" si="5"/>
        <v>91.16</v>
      </c>
    </row>
    <row r="41" spans="13:17" ht="15.75" thickBot="1" x14ac:dyDescent="0.3">
      <c r="M41" s="2" t="s">
        <v>385</v>
      </c>
      <c r="N41" s="1">
        <v>535</v>
      </c>
      <c r="O41" s="1">
        <v>40</v>
      </c>
      <c r="P41">
        <f t="shared" si="4"/>
        <v>90.986394557823118</v>
      </c>
      <c r="Q41">
        <f t="shared" si="5"/>
        <v>90.99</v>
      </c>
    </row>
    <row r="42" spans="13:17" ht="30.75" thickBot="1" x14ac:dyDescent="0.3">
      <c r="M42" s="2" t="s">
        <v>27</v>
      </c>
      <c r="N42" s="1">
        <v>535</v>
      </c>
      <c r="O42" s="1">
        <v>41</v>
      </c>
      <c r="P42">
        <f t="shared" si="4"/>
        <v>90.986394557823118</v>
      </c>
      <c r="Q42">
        <f t="shared" si="5"/>
        <v>90.99</v>
      </c>
    </row>
    <row r="43" spans="13:17" ht="15.75" thickBot="1" x14ac:dyDescent="0.3">
      <c r="M43" s="2" t="s">
        <v>29</v>
      </c>
      <c r="N43" s="1">
        <v>534</v>
      </c>
      <c r="O43" s="1">
        <v>42</v>
      </c>
      <c r="P43">
        <f t="shared" si="4"/>
        <v>90.816326530612244</v>
      </c>
      <c r="Q43">
        <f t="shared" si="5"/>
        <v>90.82</v>
      </c>
    </row>
    <row r="44" spans="13:17" ht="15.75" thickBot="1" x14ac:dyDescent="0.3">
      <c r="M44" s="2" t="s">
        <v>186</v>
      </c>
      <c r="N44" s="1">
        <v>533</v>
      </c>
      <c r="O44" s="1">
        <v>43</v>
      </c>
      <c r="P44">
        <f t="shared" si="4"/>
        <v>90.646258503401356</v>
      </c>
      <c r="Q44">
        <f t="shared" si="5"/>
        <v>90.65</v>
      </c>
    </row>
    <row r="45" spans="13:17" ht="15.75" thickBot="1" x14ac:dyDescent="0.3">
      <c r="M45" s="2" t="s">
        <v>386</v>
      </c>
      <c r="N45" s="1">
        <v>533</v>
      </c>
      <c r="O45" s="1">
        <v>44</v>
      </c>
      <c r="P45">
        <f t="shared" si="4"/>
        <v>90.646258503401356</v>
      </c>
      <c r="Q45">
        <f t="shared" si="5"/>
        <v>90.65</v>
      </c>
    </row>
    <row r="46" spans="13:17" ht="15.75" thickBot="1" x14ac:dyDescent="0.3">
      <c r="M46" s="2" t="s">
        <v>188</v>
      </c>
      <c r="N46" s="1">
        <v>533</v>
      </c>
      <c r="O46" s="1">
        <v>44</v>
      </c>
      <c r="P46">
        <f t="shared" si="4"/>
        <v>90.646258503401356</v>
      </c>
      <c r="Q46">
        <f t="shared" si="5"/>
        <v>90.65</v>
      </c>
    </row>
    <row r="47" spans="13:17" ht="15.75" thickBot="1" x14ac:dyDescent="0.3">
      <c r="M47" s="2" t="s">
        <v>28</v>
      </c>
      <c r="N47" s="1">
        <v>532</v>
      </c>
      <c r="O47" s="1">
        <v>46</v>
      </c>
      <c r="P47">
        <f t="shared" si="4"/>
        <v>90.476190476190482</v>
      </c>
      <c r="Q47">
        <f t="shared" si="5"/>
        <v>90.48</v>
      </c>
    </row>
    <row r="48" spans="13:17" ht="15.75" thickBot="1" x14ac:dyDescent="0.3">
      <c r="M48" s="2" t="s">
        <v>387</v>
      </c>
      <c r="N48" s="1">
        <v>532</v>
      </c>
      <c r="O48" s="1">
        <v>47</v>
      </c>
      <c r="P48">
        <f t="shared" si="4"/>
        <v>90.476190476190482</v>
      </c>
      <c r="Q48">
        <f t="shared" si="5"/>
        <v>90.48</v>
      </c>
    </row>
    <row r="49" spans="13:17" ht="15.75" thickBot="1" x14ac:dyDescent="0.3">
      <c r="M49" s="2" t="s">
        <v>297</v>
      </c>
      <c r="N49" s="1">
        <v>530</v>
      </c>
      <c r="O49" s="1">
        <v>48</v>
      </c>
      <c r="P49">
        <f t="shared" si="4"/>
        <v>90.136054421768705</v>
      </c>
      <c r="Q49">
        <f t="shared" si="5"/>
        <v>90.14</v>
      </c>
    </row>
    <row r="50" spans="13:17" ht="15.75" thickBot="1" x14ac:dyDescent="0.3">
      <c r="M50" s="2" t="s">
        <v>388</v>
      </c>
      <c r="N50" s="1">
        <v>528</v>
      </c>
      <c r="O50" s="1">
        <v>49</v>
      </c>
      <c r="P50">
        <f t="shared" si="4"/>
        <v>89.795918367346943</v>
      </c>
      <c r="Q50">
        <f t="shared" si="5"/>
        <v>89.8</v>
      </c>
    </row>
    <row r="51" spans="13:17" ht="15.75" thickBot="1" x14ac:dyDescent="0.3">
      <c r="M51" s="2" t="s">
        <v>43</v>
      </c>
      <c r="N51" s="1">
        <v>528</v>
      </c>
      <c r="O51" s="1">
        <v>50</v>
      </c>
      <c r="P51">
        <f t="shared" si="4"/>
        <v>89.795918367346943</v>
      </c>
      <c r="Q51">
        <f t="shared" si="5"/>
        <v>89.8</v>
      </c>
    </row>
    <row r="52" spans="13:17" ht="15.75" thickBot="1" x14ac:dyDescent="0.3">
      <c r="M52" s="2" t="s">
        <v>18</v>
      </c>
      <c r="N52" s="1">
        <v>527</v>
      </c>
      <c r="O52" s="1">
        <v>51</v>
      </c>
      <c r="P52">
        <f t="shared" si="4"/>
        <v>89.625850340136054</v>
      </c>
      <c r="Q52">
        <f t="shared" si="5"/>
        <v>89.63</v>
      </c>
    </row>
    <row r="53" spans="13:17" ht="15.75" thickBot="1" x14ac:dyDescent="0.3">
      <c r="M53" s="2" t="s">
        <v>389</v>
      </c>
      <c r="N53" s="1">
        <v>523</v>
      </c>
      <c r="O53" s="1">
        <v>52</v>
      </c>
      <c r="P53">
        <f t="shared" si="4"/>
        <v>88.945578231292515</v>
      </c>
      <c r="Q53">
        <f t="shared" si="5"/>
        <v>88.95</v>
      </c>
    </row>
    <row r="54" spans="13:17" ht="15.75" thickBot="1" x14ac:dyDescent="0.3">
      <c r="M54" s="2" t="s">
        <v>19</v>
      </c>
      <c r="N54" s="1">
        <v>523</v>
      </c>
      <c r="O54" s="1">
        <v>53</v>
      </c>
      <c r="P54">
        <f t="shared" si="4"/>
        <v>88.945578231292515</v>
      </c>
      <c r="Q54">
        <f t="shared" si="5"/>
        <v>88.95</v>
      </c>
    </row>
    <row r="55" spans="13:17" ht="15.75" thickBot="1" x14ac:dyDescent="0.3">
      <c r="M55" s="2" t="s">
        <v>277</v>
      </c>
      <c r="N55" s="1">
        <v>522</v>
      </c>
      <c r="O55" s="1">
        <v>54</v>
      </c>
      <c r="P55">
        <f t="shared" si="4"/>
        <v>88.775510204081627</v>
      </c>
      <c r="Q55">
        <f t="shared" si="5"/>
        <v>88.78</v>
      </c>
    </row>
    <row r="56" spans="13:17" ht="15.75" thickBot="1" x14ac:dyDescent="0.3">
      <c r="M56" s="2" t="s">
        <v>256</v>
      </c>
      <c r="N56" s="1">
        <v>520</v>
      </c>
      <c r="O56" s="1">
        <v>55</v>
      </c>
      <c r="P56">
        <f t="shared" si="4"/>
        <v>88.435374149659864</v>
      </c>
      <c r="Q56">
        <f t="shared" si="5"/>
        <v>88.44</v>
      </c>
    </row>
    <row r="57" spans="13:17" ht="15.75" thickBot="1" x14ac:dyDescent="0.3">
      <c r="M57" s="2" t="s">
        <v>357</v>
      </c>
      <c r="N57" s="1">
        <v>519</v>
      </c>
      <c r="O57" s="1">
        <v>56</v>
      </c>
      <c r="P57">
        <f t="shared" si="4"/>
        <v>88.265306122448976</v>
      </c>
      <c r="Q57">
        <f t="shared" si="5"/>
        <v>88.27</v>
      </c>
    </row>
    <row r="58" spans="13:17" ht="15.75" thickBot="1" x14ac:dyDescent="0.3">
      <c r="M58" s="2" t="s">
        <v>415</v>
      </c>
      <c r="N58" s="1">
        <v>519</v>
      </c>
      <c r="O58" s="1">
        <v>57</v>
      </c>
      <c r="P58">
        <f t="shared" si="4"/>
        <v>88.265306122448976</v>
      </c>
      <c r="Q58">
        <f t="shared" si="5"/>
        <v>88.27</v>
      </c>
    </row>
    <row r="59" spans="13:17" ht="15.75" thickBot="1" x14ac:dyDescent="0.3">
      <c r="M59" s="2" t="s">
        <v>390</v>
      </c>
      <c r="N59" s="1">
        <v>519</v>
      </c>
      <c r="O59" s="1">
        <v>58</v>
      </c>
      <c r="P59">
        <f t="shared" si="4"/>
        <v>88.265306122448976</v>
      </c>
      <c r="Q59">
        <f t="shared" si="5"/>
        <v>88.27</v>
      </c>
    </row>
    <row r="60" spans="13:17" ht="15.75" thickBot="1" x14ac:dyDescent="0.3">
      <c r="M60" s="2" t="s">
        <v>416</v>
      </c>
      <c r="N60" s="1">
        <v>518</v>
      </c>
      <c r="O60" s="1">
        <v>59</v>
      </c>
      <c r="P60">
        <f t="shared" si="4"/>
        <v>88.095238095238088</v>
      </c>
      <c r="Q60">
        <f t="shared" si="5"/>
        <v>88.1</v>
      </c>
    </row>
    <row r="61" spans="13:17" ht="15.75" thickBot="1" x14ac:dyDescent="0.3">
      <c r="M61" s="2" t="s">
        <v>391</v>
      </c>
      <c r="N61" s="1">
        <v>518</v>
      </c>
      <c r="O61" s="1">
        <v>59</v>
      </c>
      <c r="P61">
        <f t="shared" si="4"/>
        <v>88.095238095238088</v>
      </c>
      <c r="Q61">
        <f t="shared" si="5"/>
        <v>88.1</v>
      </c>
    </row>
    <row r="62" spans="13:17" ht="15.75" thickBot="1" x14ac:dyDescent="0.3">
      <c r="M62" s="2" t="s">
        <v>392</v>
      </c>
      <c r="N62" s="1">
        <v>515</v>
      </c>
      <c r="O62" s="1">
        <v>61</v>
      </c>
      <c r="P62">
        <f t="shared" si="4"/>
        <v>87.585034013605451</v>
      </c>
      <c r="Q62">
        <f t="shared" si="5"/>
        <v>87.59</v>
      </c>
    </row>
    <row r="63" spans="13:17" ht="15.75" thickBot="1" x14ac:dyDescent="0.3">
      <c r="M63" s="2" t="s">
        <v>351</v>
      </c>
      <c r="N63" s="1">
        <v>515</v>
      </c>
      <c r="O63" s="1">
        <v>62</v>
      </c>
      <c r="P63">
        <f t="shared" si="4"/>
        <v>87.585034013605451</v>
      </c>
      <c r="Q63">
        <f t="shared" si="5"/>
        <v>87.59</v>
      </c>
    </row>
    <row r="64" spans="13:17" ht="15.75" thickBot="1" x14ac:dyDescent="0.3">
      <c r="M64" s="2" t="s">
        <v>363</v>
      </c>
      <c r="N64" s="1">
        <v>515</v>
      </c>
      <c r="O64" s="1">
        <v>63</v>
      </c>
      <c r="P64">
        <f t="shared" si="4"/>
        <v>87.585034013605451</v>
      </c>
      <c r="Q64">
        <f t="shared" si="5"/>
        <v>87.59</v>
      </c>
    </row>
    <row r="65" spans="13:17" ht="15.75" thickBot="1" x14ac:dyDescent="0.3">
      <c r="M65" s="2" t="s">
        <v>393</v>
      </c>
      <c r="N65" s="1">
        <v>515</v>
      </c>
      <c r="O65" s="1">
        <v>64</v>
      </c>
      <c r="P65">
        <f t="shared" si="4"/>
        <v>87.585034013605451</v>
      </c>
      <c r="Q65">
        <f t="shared" si="5"/>
        <v>87.59</v>
      </c>
    </row>
    <row r="66" spans="13:17" ht="15.75" thickBot="1" x14ac:dyDescent="0.3">
      <c r="M66" s="2" t="s">
        <v>394</v>
      </c>
      <c r="N66" s="1">
        <v>513</v>
      </c>
      <c r="O66" s="1">
        <v>65</v>
      </c>
      <c r="P66">
        <f t="shared" si="4"/>
        <v>87.244897959183675</v>
      </c>
      <c r="Q66">
        <f t="shared" si="5"/>
        <v>87.24</v>
      </c>
    </row>
    <row r="67" spans="13:17" ht="15.75" thickBot="1" x14ac:dyDescent="0.3">
      <c r="M67" s="2" t="s">
        <v>290</v>
      </c>
      <c r="N67" s="1">
        <v>513</v>
      </c>
      <c r="O67" s="1">
        <v>66</v>
      </c>
      <c r="P67">
        <f t="shared" ref="P67:P101" si="6">(N67/588)*100</f>
        <v>87.244897959183675</v>
      </c>
      <c r="Q67">
        <f t="shared" ref="Q67:Q101" si="7">ROUND(P67,2)</f>
        <v>87.24</v>
      </c>
    </row>
    <row r="68" spans="13:17" ht="15.75" thickBot="1" x14ac:dyDescent="0.3">
      <c r="M68" s="2" t="s">
        <v>37</v>
      </c>
      <c r="N68" s="1">
        <v>512</v>
      </c>
      <c r="O68" s="1">
        <v>67</v>
      </c>
      <c r="P68">
        <f t="shared" si="6"/>
        <v>87.074829931972786</v>
      </c>
      <c r="Q68">
        <f t="shared" si="7"/>
        <v>87.07</v>
      </c>
    </row>
    <row r="69" spans="13:17" ht="15.75" thickBot="1" x14ac:dyDescent="0.3">
      <c r="M69" s="2" t="s">
        <v>395</v>
      </c>
      <c r="N69" s="1">
        <v>511</v>
      </c>
      <c r="O69" s="1">
        <v>68</v>
      </c>
      <c r="P69">
        <f t="shared" si="6"/>
        <v>86.904761904761912</v>
      </c>
      <c r="Q69">
        <f t="shared" si="7"/>
        <v>86.9</v>
      </c>
    </row>
    <row r="70" spans="13:17" ht="15.75" thickBot="1" x14ac:dyDescent="0.3">
      <c r="M70" s="2" t="s">
        <v>38</v>
      </c>
      <c r="N70" s="1">
        <v>510</v>
      </c>
      <c r="O70" s="1">
        <v>69</v>
      </c>
      <c r="P70">
        <f t="shared" si="6"/>
        <v>86.734693877551024</v>
      </c>
      <c r="Q70">
        <f t="shared" si="7"/>
        <v>86.73</v>
      </c>
    </row>
    <row r="71" spans="13:17" ht="15.75" thickBot="1" x14ac:dyDescent="0.3">
      <c r="M71" s="2" t="s">
        <v>312</v>
      </c>
      <c r="N71" s="1">
        <v>510</v>
      </c>
      <c r="O71" s="1">
        <v>70</v>
      </c>
      <c r="P71">
        <f t="shared" si="6"/>
        <v>86.734693877551024</v>
      </c>
      <c r="Q71">
        <f t="shared" si="7"/>
        <v>86.73</v>
      </c>
    </row>
    <row r="72" spans="13:17" ht="15.75" thickBot="1" x14ac:dyDescent="0.3">
      <c r="M72" s="2" t="s">
        <v>396</v>
      </c>
      <c r="N72" s="1">
        <v>510</v>
      </c>
      <c r="O72" s="1">
        <v>71</v>
      </c>
      <c r="P72">
        <f t="shared" si="6"/>
        <v>86.734693877551024</v>
      </c>
      <c r="Q72">
        <f t="shared" si="7"/>
        <v>86.73</v>
      </c>
    </row>
    <row r="73" spans="13:17" ht="15.75" thickBot="1" x14ac:dyDescent="0.3">
      <c r="M73" s="2" t="s">
        <v>397</v>
      </c>
      <c r="N73" s="1">
        <v>509</v>
      </c>
      <c r="O73" s="1">
        <v>72</v>
      </c>
      <c r="P73">
        <f t="shared" si="6"/>
        <v>86.564625850340136</v>
      </c>
      <c r="Q73">
        <f t="shared" si="7"/>
        <v>86.56</v>
      </c>
    </row>
    <row r="74" spans="13:17" ht="15.75" thickBot="1" x14ac:dyDescent="0.3">
      <c r="M74" s="2" t="s">
        <v>398</v>
      </c>
      <c r="N74" s="1">
        <v>508</v>
      </c>
      <c r="O74" s="1">
        <v>73</v>
      </c>
      <c r="P74">
        <f t="shared" si="6"/>
        <v>86.394557823129247</v>
      </c>
      <c r="Q74">
        <f t="shared" si="7"/>
        <v>86.39</v>
      </c>
    </row>
    <row r="75" spans="13:17" ht="15.75" thickBot="1" x14ac:dyDescent="0.3">
      <c r="M75" s="2" t="s">
        <v>271</v>
      </c>
      <c r="N75" s="1">
        <v>508</v>
      </c>
      <c r="O75" s="1">
        <v>74</v>
      </c>
      <c r="P75">
        <f t="shared" si="6"/>
        <v>86.394557823129247</v>
      </c>
      <c r="Q75">
        <f t="shared" si="7"/>
        <v>86.39</v>
      </c>
    </row>
    <row r="76" spans="13:17" ht="15.75" thickBot="1" x14ac:dyDescent="0.3">
      <c r="M76" s="2" t="s">
        <v>278</v>
      </c>
      <c r="N76" s="1">
        <v>506</v>
      </c>
      <c r="O76" s="1">
        <v>75</v>
      </c>
      <c r="P76">
        <f t="shared" si="6"/>
        <v>86.054421768707485</v>
      </c>
      <c r="Q76">
        <f t="shared" si="7"/>
        <v>86.05</v>
      </c>
    </row>
    <row r="77" spans="13:17" ht="15.75" thickBot="1" x14ac:dyDescent="0.3">
      <c r="M77" s="2" t="s">
        <v>399</v>
      </c>
      <c r="N77" s="1">
        <v>503</v>
      </c>
      <c r="O77" s="1">
        <v>76</v>
      </c>
      <c r="P77">
        <f t="shared" si="6"/>
        <v>85.544217687074834</v>
      </c>
      <c r="Q77">
        <f t="shared" si="7"/>
        <v>85.54</v>
      </c>
    </row>
    <row r="78" spans="13:17" ht="15.75" thickBot="1" x14ac:dyDescent="0.3">
      <c r="M78" s="2" t="s">
        <v>400</v>
      </c>
      <c r="N78" s="1">
        <v>502</v>
      </c>
      <c r="O78" s="1">
        <v>77</v>
      </c>
      <c r="P78">
        <f t="shared" si="6"/>
        <v>85.374149659863946</v>
      </c>
      <c r="Q78">
        <f t="shared" si="7"/>
        <v>85.37</v>
      </c>
    </row>
    <row r="79" spans="13:17" ht="15.75" thickBot="1" x14ac:dyDescent="0.3">
      <c r="M79" s="2" t="s">
        <v>257</v>
      </c>
      <c r="N79" s="1">
        <v>501</v>
      </c>
      <c r="O79" s="1">
        <v>78</v>
      </c>
      <c r="P79">
        <f t="shared" si="6"/>
        <v>85.204081632653057</v>
      </c>
      <c r="Q79">
        <f t="shared" si="7"/>
        <v>85.2</v>
      </c>
    </row>
    <row r="80" spans="13:17" ht="15.75" thickBot="1" x14ac:dyDescent="0.3">
      <c r="M80" s="2" t="s">
        <v>279</v>
      </c>
      <c r="N80" s="1">
        <v>501</v>
      </c>
      <c r="O80" s="1">
        <v>79</v>
      </c>
      <c r="P80">
        <f t="shared" si="6"/>
        <v>85.204081632653057</v>
      </c>
      <c r="Q80">
        <f t="shared" si="7"/>
        <v>85.2</v>
      </c>
    </row>
    <row r="81" spans="13:17" ht="15.75" thickBot="1" x14ac:dyDescent="0.3">
      <c r="M81" s="2" t="s">
        <v>401</v>
      </c>
      <c r="N81" s="1">
        <v>497</v>
      </c>
      <c r="O81" s="1">
        <v>80</v>
      </c>
      <c r="P81">
        <f t="shared" si="6"/>
        <v>84.523809523809518</v>
      </c>
      <c r="Q81">
        <f t="shared" si="7"/>
        <v>84.52</v>
      </c>
    </row>
    <row r="82" spans="13:17" ht="15.75" thickBot="1" x14ac:dyDescent="0.3">
      <c r="M82" s="2" t="s">
        <v>303</v>
      </c>
      <c r="N82" s="1">
        <v>496</v>
      </c>
      <c r="O82" s="1">
        <v>81</v>
      </c>
      <c r="P82">
        <f t="shared" si="6"/>
        <v>84.353741496598644</v>
      </c>
      <c r="Q82">
        <f t="shared" si="7"/>
        <v>84.35</v>
      </c>
    </row>
    <row r="83" spans="13:17" ht="15.75" thickBot="1" x14ac:dyDescent="0.3">
      <c r="M83" s="2" t="s">
        <v>402</v>
      </c>
      <c r="N83" s="1">
        <v>494</v>
      </c>
      <c r="O83" s="1">
        <v>82</v>
      </c>
      <c r="P83">
        <f t="shared" si="6"/>
        <v>84.013605442176882</v>
      </c>
      <c r="Q83">
        <f t="shared" si="7"/>
        <v>84.01</v>
      </c>
    </row>
    <row r="84" spans="13:17" ht="15.75" thickBot="1" x14ac:dyDescent="0.3">
      <c r="M84" s="2" t="s">
        <v>371</v>
      </c>
      <c r="N84" s="1">
        <v>493</v>
      </c>
      <c r="O84" s="1">
        <v>83</v>
      </c>
      <c r="P84">
        <f t="shared" si="6"/>
        <v>83.843537414965979</v>
      </c>
      <c r="Q84">
        <f t="shared" si="7"/>
        <v>83.84</v>
      </c>
    </row>
    <row r="85" spans="13:17" ht="15.75" thickBot="1" x14ac:dyDescent="0.3">
      <c r="M85" s="2" t="s">
        <v>61</v>
      </c>
      <c r="N85" s="1">
        <v>493</v>
      </c>
      <c r="O85" s="1">
        <v>84</v>
      </c>
      <c r="P85">
        <f t="shared" si="6"/>
        <v>83.843537414965979</v>
      </c>
      <c r="Q85">
        <f t="shared" si="7"/>
        <v>83.84</v>
      </c>
    </row>
    <row r="86" spans="13:17" ht="15.75" thickBot="1" x14ac:dyDescent="0.3">
      <c r="M86" s="2" t="s">
        <v>269</v>
      </c>
      <c r="N86" s="1">
        <v>492</v>
      </c>
      <c r="O86" s="1">
        <v>85</v>
      </c>
      <c r="P86">
        <f t="shared" si="6"/>
        <v>83.673469387755105</v>
      </c>
      <c r="Q86">
        <f t="shared" si="7"/>
        <v>83.67</v>
      </c>
    </row>
    <row r="87" spans="13:17" ht="15.75" thickBot="1" x14ac:dyDescent="0.3">
      <c r="M87" s="2" t="s">
        <v>403</v>
      </c>
      <c r="N87" s="1">
        <v>490</v>
      </c>
      <c r="O87" s="1">
        <v>86</v>
      </c>
      <c r="P87">
        <f t="shared" si="6"/>
        <v>83.333333333333343</v>
      </c>
      <c r="Q87">
        <f t="shared" si="7"/>
        <v>83.33</v>
      </c>
    </row>
    <row r="88" spans="13:17" ht="15.75" thickBot="1" x14ac:dyDescent="0.3">
      <c r="M88" s="2" t="s">
        <v>404</v>
      </c>
      <c r="N88" s="1">
        <v>489</v>
      </c>
      <c r="O88" s="1">
        <v>87</v>
      </c>
      <c r="P88">
        <f t="shared" si="6"/>
        <v>83.16326530612244</v>
      </c>
      <c r="Q88">
        <f t="shared" si="7"/>
        <v>83.16</v>
      </c>
    </row>
    <row r="89" spans="13:17" ht="15.75" thickBot="1" x14ac:dyDescent="0.3">
      <c r="M89" s="2" t="s">
        <v>405</v>
      </c>
      <c r="N89" s="1">
        <v>488</v>
      </c>
      <c r="O89" s="1">
        <v>88</v>
      </c>
      <c r="P89">
        <f t="shared" si="6"/>
        <v>82.993197278911566</v>
      </c>
      <c r="Q89">
        <f t="shared" si="7"/>
        <v>82.99</v>
      </c>
    </row>
    <row r="90" spans="13:17" ht="15.75" thickBot="1" x14ac:dyDescent="0.3">
      <c r="M90" s="2" t="s">
        <v>406</v>
      </c>
      <c r="N90" s="1">
        <v>484</v>
      </c>
      <c r="O90" s="1">
        <v>89</v>
      </c>
      <c r="P90">
        <f t="shared" si="6"/>
        <v>82.312925170068027</v>
      </c>
      <c r="Q90">
        <f t="shared" si="7"/>
        <v>82.31</v>
      </c>
    </row>
    <row r="91" spans="13:17" ht="15.75" thickBot="1" x14ac:dyDescent="0.3">
      <c r="M91" s="2" t="s">
        <v>407</v>
      </c>
      <c r="N91" s="1">
        <v>483</v>
      </c>
      <c r="O91" s="1">
        <v>90</v>
      </c>
      <c r="P91">
        <f t="shared" si="6"/>
        <v>82.142857142857139</v>
      </c>
      <c r="Q91">
        <f t="shared" si="7"/>
        <v>82.14</v>
      </c>
    </row>
    <row r="92" spans="13:17" ht="15.75" thickBot="1" x14ac:dyDescent="0.3">
      <c r="M92" s="2" t="s">
        <v>408</v>
      </c>
      <c r="N92" s="1">
        <v>480</v>
      </c>
      <c r="O92" s="1">
        <v>91</v>
      </c>
      <c r="P92">
        <f t="shared" si="6"/>
        <v>81.632653061224488</v>
      </c>
      <c r="Q92">
        <f t="shared" si="7"/>
        <v>81.63</v>
      </c>
    </row>
    <row r="93" spans="13:17" ht="15.75" thickBot="1" x14ac:dyDescent="0.3">
      <c r="M93" s="2" t="s">
        <v>281</v>
      </c>
      <c r="N93" s="1">
        <v>477</v>
      </c>
      <c r="O93" s="1">
        <v>92</v>
      </c>
      <c r="P93">
        <f t="shared" si="6"/>
        <v>81.122448979591837</v>
      </c>
      <c r="Q93">
        <f t="shared" si="7"/>
        <v>81.12</v>
      </c>
    </row>
    <row r="94" spans="13:17" ht="15.75" thickBot="1" x14ac:dyDescent="0.3">
      <c r="M94" s="2" t="s">
        <v>409</v>
      </c>
      <c r="N94" s="1">
        <v>475</v>
      </c>
      <c r="O94" s="1">
        <v>93</v>
      </c>
      <c r="P94">
        <f t="shared" si="6"/>
        <v>80.782312925170061</v>
      </c>
      <c r="Q94">
        <f t="shared" si="7"/>
        <v>80.78</v>
      </c>
    </row>
    <row r="95" spans="13:17" ht="15.75" thickBot="1" x14ac:dyDescent="0.3">
      <c r="M95" s="2" t="s">
        <v>361</v>
      </c>
      <c r="N95" s="1">
        <v>475</v>
      </c>
      <c r="O95" s="1">
        <v>94</v>
      </c>
      <c r="P95">
        <f t="shared" si="6"/>
        <v>80.782312925170061</v>
      </c>
      <c r="Q95">
        <f t="shared" si="7"/>
        <v>80.78</v>
      </c>
    </row>
    <row r="96" spans="13:17" ht="15.75" thickBot="1" x14ac:dyDescent="0.3">
      <c r="M96" s="2" t="s">
        <v>410</v>
      </c>
      <c r="N96" s="1">
        <v>473</v>
      </c>
      <c r="O96" s="1">
        <v>95</v>
      </c>
      <c r="P96">
        <f t="shared" si="6"/>
        <v>80.442176870748298</v>
      </c>
      <c r="Q96">
        <f t="shared" si="7"/>
        <v>80.44</v>
      </c>
    </row>
    <row r="97" spans="13:17" ht="15.75" thickBot="1" x14ac:dyDescent="0.3">
      <c r="M97" s="2" t="s">
        <v>411</v>
      </c>
      <c r="N97" s="1">
        <v>470</v>
      </c>
      <c r="O97" s="1">
        <v>96</v>
      </c>
      <c r="P97">
        <f t="shared" si="6"/>
        <v>79.931972789115648</v>
      </c>
      <c r="Q97">
        <f t="shared" si="7"/>
        <v>79.930000000000007</v>
      </c>
    </row>
    <row r="98" spans="13:17" ht="15.75" thickBot="1" x14ac:dyDescent="0.3">
      <c r="M98" s="2" t="s">
        <v>412</v>
      </c>
      <c r="N98" s="1">
        <v>469</v>
      </c>
      <c r="O98" s="1">
        <v>97</v>
      </c>
      <c r="P98">
        <f t="shared" si="6"/>
        <v>79.761904761904773</v>
      </c>
      <c r="Q98">
        <f t="shared" si="7"/>
        <v>79.760000000000005</v>
      </c>
    </row>
    <row r="99" spans="13:17" ht="15.75" thickBot="1" x14ac:dyDescent="0.3">
      <c r="M99" s="2" t="s">
        <v>292</v>
      </c>
      <c r="N99" s="1">
        <v>469</v>
      </c>
      <c r="O99" s="1">
        <v>98</v>
      </c>
      <c r="P99">
        <f t="shared" si="6"/>
        <v>79.761904761904773</v>
      </c>
      <c r="Q99">
        <f t="shared" si="7"/>
        <v>79.760000000000005</v>
      </c>
    </row>
    <row r="100" spans="13:17" ht="15.75" thickBot="1" x14ac:dyDescent="0.3">
      <c r="M100" s="2" t="s">
        <v>58</v>
      </c>
      <c r="N100" s="1">
        <v>468</v>
      </c>
      <c r="O100" s="1">
        <v>99</v>
      </c>
      <c r="P100">
        <f t="shared" si="6"/>
        <v>79.591836734693871</v>
      </c>
      <c r="Q100">
        <f t="shared" si="7"/>
        <v>79.59</v>
      </c>
    </row>
    <row r="101" spans="13:17" ht="15.75" thickBot="1" x14ac:dyDescent="0.3">
      <c r="M101" s="2" t="s">
        <v>413</v>
      </c>
      <c r="N101" s="1">
        <v>467</v>
      </c>
      <c r="O101" s="1">
        <v>100</v>
      </c>
      <c r="P101">
        <f t="shared" si="6"/>
        <v>79.421768707482997</v>
      </c>
      <c r="Q101">
        <f t="shared" si="7"/>
        <v>79.42</v>
      </c>
    </row>
  </sheetData>
  <hyperlinks>
    <hyperlink ref="A2" r:id="rId1" display="https://www.judgingcard.com/Results/ScoreCard.aspx?CID=9807217"/>
    <hyperlink ref="A3" r:id="rId2" display="https://www.judgingcard.com/Results/ScoreCard.aspx?CID=9807214"/>
    <hyperlink ref="A4" r:id="rId3" display="https://www.judgingcard.com/Results/ScoreCard.aspx?CID=9807215"/>
    <hyperlink ref="A5" r:id="rId4" display="https://www.judgingcard.com/Results/ScoreCard.aspx?CID=9807216"/>
    <hyperlink ref="A6" r:id="rId5" display="https://www.judgingcard.com/Results/ScoreCard.aspx?CID=9807219"/>
    <hyperlink ref="A7" r:id="rId6" display="https://www.judgingcard.com/Results/ScoreCard.aspx?CID=9807218"/>
    <hyperlink ref="A8" r:id="rId7" display="https://www.judgingcard.com/Results/ScoreCard.aspx?CID=9807213"/>
    <hyperlink ref="G2" r:id="rId8" display="https://www.judgingcard.com/Results/ScoreCard.aspx?CID=9807298"/>
    <hyperlink ref="G3" r:id="rId9" display="https://www.judgingcard.com/Results/ScoreCard.aspx?CID=9807277"/>
    <hyperlink ref="G4" r:id="rId10" display="https://www.judgingcard.com/Results/ScoreCard.aspx?CID=9807308"/>
    <hyperlink ref="G5" r:id="rId11" display="https://www.judgingcard.com/Results/ScoreCard.aspx?CID=9807307"/>
    <hyperlink ref="G6" r:id="rId12" display="https://www.judgingcard.com/Results/ScoreCard.aspx?CID=9807318"/>
    <hyperlink ref="G7" r:id="rId13" display="https://www.judgingcard.com/Results/ScoreCard.aspx?CID=9807280"/>
    <hyperlink ref="G8" r:id="rId14" display="https://www.judgingcard.com/Results/ScoreCard.aspx?CID=9807278"/>
    <hyperlink ref="G9" r:id="rId15" display="https://www.judgingcard.com/Results/ScoreCard.aspx?CID=9807275"/>
    <hyperlink ref="G10" r:id="rId16" display="https://www.judgingcard.com/Results/ScoreCard.aspx?CID=9807273"/>
    <hyperlink ref="G11" r:id="rId17" display="https://www.judgingcard.com/Results/ScoreCard.aspx?CID=9807276"/>
    <hyperlink ref="G12" r:id="rId18" display="https://www.judgingcard.com/Results/ScoreCard.aspx?CID=9807717"/>
    <hyperlink ref="G13" r:id="rId19" display="https://www.judgingcard.com/Results/ScoreCard.aspx?CID=9807300"/>
    <hyperlink ref="G14" r:id="rId20" display="https://www.judgingcard.com/Results/ScoreCard.aspx?CID=9807303"/>
    <hyperlink ref="G15" r:id="rId21" display="https://www.judgingcard.com/Results/ScoreCard.aspx?CID=9807306"/>
    <hyperlink ref="G16" r:id="rId22" display="https://www.judgingcard.com/Results/ScoreCard.aspx?CID=9807279"/>
    <hyperlink ref="G17" r:id="rId23" display="https://www.judgingcard.com/Results/ScoreCard.aspx?CID=9807299"/>
    <hyperlink ref="G18" r:id="rId24" display="https://www.judgingcard.com/Results/ScoreCard.aspx?CID=9807301"/>
    <hyperlink ref="G19" r:id="rId25" display="https://www.judgingcard.com/Results/ScoreCard.aspx?CID=9807274"/>
    <hyperlink ref="G20" r:id="rId26" display="https://www.judgingcard.com/Results/ScoreCard.aspx?CID=9807706"/>
    <hyperlink ref="G21" r:id="rId27" display="https://www.judgingcard.com/Results/ScoreCard.aspx?CID=9807281"/>
    <hyperlink ref="G22" r:id="rId28" display="https://www.judgingcard.com/Results/ScoreCard.aspx?CID=9807319"/>
    <hyperlink ref="G23" r:id="rId29" display="https://www.judgingcard.com/Results/ScoreCard.aspx?CID=9807305"/>
    <hyperlink ref="G24" r:id="rId30" display="https://www.judgingcard.com/Results/ScoreCard.aspx?CID=9807283"/>
    <hyperlink ref="G25" r:id="rId31" display="https://www.judgingcard.com/Results/ScoreCard.aspx?CID=9807304"/>
    <hyperlink ref="M2" r:id="rId32" display="https://www.judgingcard.com/Results/ScoreCard.aspx?CID=9807955"/>
    <hyperlink ref="M3" r:id="rId33" display="https://www.judgingcard.com/Results/ScoreCard.aspx?CID=9807937"/>
    <hyperlink ref="M4" r:id="rId34" display="https://www.judgingcard.com/Results/ScoreCard.aspx?CID=9807835"/>
    <hyperlink ref="M5" r:id="rId35" display="https://www.judgingcard.com/Results/ScoreCard.aspx?CID=9807862"/>
    <hyperlink ref="M6" r:id="rId36" display="https://www.judgingcard.com/Results/ScoreCard.aspx?CID=9807932"/>
    <hyperlink ref="M7" r:id="rId37" display="https://www.judgingcard.com/Results/ScoreCard.aspx?CID=9807821"/>
    <hyperlink ref="M8" r:id="rId38" display="https://www.judgingcard.com/Results/ScoreCard.aspx?CID=9807912"/>
    <hyperlink ref="M9" r:id="rId39" display="https://www.judgingcard.com/Results/ScoreCard.aspx?CID=9807867"/>
    <hyperlink ref="M10" r:id="rId40" display="https://www.judgingcard.com/Results/ScoreCard.aspx?CID=9807852"/>
    <hyperlink ref="M11" r:id="rId41" display="https://www.judgingcard.com/Results/ScoreCard.aspx?CID=9807837"/>
    <hyperlink ref="M12" r:id="rId42" display="https://www.judgingcard.com/Results/ScoreCard.aspx?CID=9807850"/>
    <hyperlink ref="M13" r:id="rId43" display="https://www.judgingcard.com/Results/ScoreCard.aspx?CID=9807909"/>
    <hyperlink ref="M14" r:id="rId44" display="https://www.judgingcard.com/Results/ScoreCard.aspx?CID=9807853"/>
    <hyperlink ref="M15" r:id="rId45" display="https://www.judgingcard.com/Results/ScoreCard.aspx?CID=9807826"/>
    <hyperlink ref="M16" r:id="rId46" display="https://www.judgingcard.com/Results/ScoreCard.aspx?CID=9807869"/>
    <hyperlink ref="M17" r:id="rId47" display="https://www.judgingcard.com/Results/ScoreCard.aspx?CID=9807918"/>
    <hyperlink ref="M18" r:id="rId48" display="https://www.judgingcard.com/Results/ScoreCard.aspx?CID=9807842"/>
    <hyperlink ref="M19" r:id="rId49" display="https://www.judgingcard.com/Results/ScoreCard.aspx?CID=9807827"/>
    <hyperlink ref="M20" r:id="rId50" display="https://www.judgingcard.com/Results/ScoreCard.aspx?CID=9807936"/>
    <hyperlink ref="M21" r:id="rId51" display="https://www.judgingcard.com/Results/ScoreCard.aspx?CID=9807896"/>
    <hyperlink ref="M22" r:id="rId52" display="https://www.judgingcard.com/Results/ScoreCard.aspx?CID=9807883"/>
    <hyperlink ref="M23" r:id="rId53" display="https://www.judgingcard.com/Results/ScoreCard.aspx?CID=9807934"/>
    <hyperlink ref="M24" r:id="rId54" display="https://www.judgingcard.com/Results/ScoreCard.aspx?CID=9807865"/>
    <hyperlink ref="M25" r:id="rId55" display="https://www.judgingcard.com/Results/ScoreCard.aspx?CID=9807831"/>
    <hyperlink ref="M26" r:id="rId56" display="https://www.judgingcard.com/Results/ScoreCard.aspx?CID=9807840"/>
    <hyperlink ref="M27" r:id="rId57" display="https://www.judgingcard.com/Results/ScoreCard.aspx?CID=9807938"/>
    <hyperlink ref="M28" r:id="rId58" display="https://www.judgingcard.com/Results/ScoreCard.aspx?CID=9807892"/>
    <hyperlink ref="M29" r:id="rId59" display="https://www.judgingcard.com/Results/ScoreCard.aspx?CID=9807951"/>
    <hyperlink ref="M30" r:id="rId60" display="https://www.judgingcard.com/Results/ScoreCard.aspx?CID=9807970"/>
    <hyperlink ref="M31" r:id="rId61" display="https://www.judgingcard.com/Results/ScoreCard.aspx?CID=9807858"/>
    <hyperlink ref="M32" r:id="rId62" display="https://www.judgingcard.com/Results/ScoreCard.aspx?CID=9807847"/>
    <hyperlink ref="M33" r:id="rId63" display="https://www.judgingcard.com/Results/ScoreCard.aspx?CID=9807879"/>
    <hyperlink ref="M34" r:id="rId64" display="https://www.judgingcard.com/Results/ScoreCard.aspx?CID=9807854"/>
    <hyperlink ref="M35" r:id="rId65" display="https://www.judgingcard.com/Results/ScoreCard.aspx?CID=9807946"/>
    <hyperlink ref="M36" r:id="rId66" display="https://www.judgingcard.com/Results/ScoreCard.aspx?CID=9807881"/>
    <hyperlink ref="M37" r:id="rId67" display="https://www.judgingcard.com/Results/ScoreCard.aspx?CID=9807860"/>
    <hyperlink ref="M38" r:id="rId68" display="https://www.judgingcard.com/Results/ScoreCard.aspx?CID=9807898"/>
    <hyperlink ref="M39" r:id="rId69" display="https://www.judgingcard.com/Results/ScoreCard.aspx?CID=9807829"/>
    <hyperlink ref="M40" r:id="rId70" display="https://www.judgingcard.com/Results/ScoreCard.aspx?CID=9807941"/>
    <hyperlink ref="M41" r:id="rId71" display="https://www.judgingcard.com/Results/ScoreCard.aspx?CID=9807947"/>
    <hyperlink ref="M42" r:id="rId72" display="https://www.judgingcard.com/Results/ScoreCard.aspx?CID=9807931"/>
    <hyperlink ref="M43" r:id="rId73" display="https://www.judgingcard.com/Results/ScoreCard.aspx?CID=9807944"/>
    <hyperlink ref="M44" r:id="rId74" display="https://www.judgingcard.com/Results/ScoreCard.aspx?CID=9807832"/>
    <hyperlink ref="M45" r:id="rId75" display="https://www.judgingcard.com/Results/ScoreCard.aspx?CID=9807950"/>
    <hyperlink ref="M46" r:id="rId76" display="https://www.judgingcard.com/Results/ScoreCard.aspx?CID=9807930"/>
    <hyperlink ref="M47" r:id="rId77" display="https://www.judgingcard.com/Results/ScoreCard.aspx?CID=9807905"/>
    <hyperlink ref="M48" r:id="rId78" display="https://www.judgingcard.com/Results/ScoreCard.aspx?CID=9807864"/>
    <hyperlink ref="M49" r:id="rId79" display="https://www.judgingcard.com/Results/ScoreCard.aspx?CID=9807949"/>
    <hyperlink ref="M50" r:id="rId80" display="https://www.judgingcard.com/Results/ScoreCard.aspx?CID=9807961"/>
    <hyperlink ref="M51" r:id="rId81" display="https://www.judgingcard.com/Results/ScoreCard.aspx?CID=9807890"/>
    <hyperlink ref="M52" r:id="rId82" display="https://www.judgingcard.com/Results/ScoreCard.aspx?CID=9807911"/>
    <hyperlink ref="M53" r:id="rId83" display="https://www.judgingcard.com/Results/ScoreCard.aspx?CID=9807841"/>
    <hyperlink ref="M54" r:id="rId84" display="https://www.judgingcard.com/Results/ScoreCard.aspx?CID=9807856"/>
    <hyperlink ref="M55" r:id="rId85" display="https://www.judgingcard.com/Results/ScoreCard.aspx?CID=9807849"/>
    <hyperlink ref="M56" r:id="rId86" display="https://www.judgingcard.com/Results/ScoreCard.aspx?CID=9807830"/>
    <hyperlink ref="M57" r:id="rId87" display="https://www.judgingcard.com/Results/ScoreCard.aspx?CID=9807834"/>
    <hyperlink ref="M58" r:id="rId88" display="https://www.judgingcard.com/Results/ScoreCard.aspx?CID=9807822"/>
    <hyperlink ref="M59" r:id="rId89" display="https://www.judgingcard.com/Results/ScoreCard.aspx?CID=9807843"/>
    <hyperlink ref="M60" r:id="rId90" display="https://www.judgingcard.com/Results/ScoreCard.aspx?CID=9807848"/>
    <hyperlink ref="M61" r:id="rId91" display="https://www.judgingcard.com/Results/ScoreCard.aspx?CID=9807819"/>
    <hyperlink ref="M62" r:id="rId92" display="https://www.judgingcard.com/Results/ScoreCard.aspx?CID=9807968"/>
    <hyperlink ref="M63" r:id="rId93" display="https://www.judgingcard.com/Results/ScoreCard.aspx?CID=9807820"/>
    <hyperlink ref="M64" r:id="rId94" display="https://www.judgingcard.com/Results/ScoreCard.aspx?CID=9807836"/>
    <hyperlink ref="M65" r:id="rId95" display="https://www.judgingcard.com/Results/ScoreCard.aspx?CID=9807935"/>
    <hyperlink ref="M66" r:id="rId96" display="https://www.judgingcard.com/Results/ScoreCard.aspx?CID=9807966"/>
    <hyperlink ref="M67" r:id="rId97" display="https://www.judgingcard.com/Results/ScoreCard.aspx?CID=9807868"/>
    <hyperlink ref="M68" r:id="rId98" display="https://www.judgingcard.com/Results/ScoreCard.aspx?CID=9807823"/>
    <hyperlink ref="M69" r:id="rId99" display="https://www.judgingcard.com/Results/ScoreCard.aspx?CID=9807957"/>
    <hyperlink ref="M70" r:id="rId100" display="https://www.judgingcard.com/Results/ScoreCard.aspx?CID=9807845"/>
    <hyperlink ref="M71" r:id="rId101" display="https://www.judgingcard.com/Results/ScoreCard.aspx?CID=9807919"/>
    <hyperlink ref="M72" r:id="rId102" display="https://www.judgingcard.com/Results/ScoreCard.aspx?CID=9807924"/>
    <hyperlink ref="M73" r:id="rId103" display="https://www.judgingcard.com/Results/ScoreCard.aspx?CID=9807900"/>
    <hyperlink ref="M74" r:id="rId104" display="https://www.judgingcard.com/Results/ScoreCard.aspx?CID=9807855"/>
    <hyperlink ref="M75" r:id="rId105" display="https://www.judgingcard.com/Results/ScoreCard.aspx?CID=9807929"/>
    <hyperlink ref="M76" r:id="rId106" display="https://www.judgingcard.com/Results/ScoreCard.aspx?CID=9807914"/>
    <hyperlink ref="M77" r:id="rId107" display="https://www.judgingcard.com/Results/ScoreCard.aspx?CID=9807825"/>
    <hyperlink ref="M78" r:id="rId108" display="https://www.judgingcard.com/Results/ScoreCard.aspx?CID=9807964"/>
    <hyperlink ref="M79" r:id="rId109" display="https://www.judgingcard.com/Results/ScoreCard.aspx?CID=9807925"/>
    <hyperlink ref="M80" r:id="rId110" display="https://www.judgingcard.com/Results/ScoreCard.aspx?CID=9807926"/>
    <hyperlink ref="M81" r:id="rId111" display="https://www.judgingcard.com/Results/ScoreCard.aspx?CID=9807908"/>
    <hyperlink ref="M82" r:id="rId112" display="https://www.judgingcard.com/Results/ScoreCard.aspx?CID=9807866"/>
    <hyperlink ref="M83" r:id="rId113" display="https://www.judgingcard.com/Results/ScoreCard.aspx?CID=9807857"/>
    <hyperlink ref="M84" r:id="rId114" display="https://www.judgingcard.com/Results/ScoreCard.aspx?CID=9807945"/>
    <hyperlink ref="M85" r:id="rId115" display="https://www.judgingcard.com/Results/ScoreCard.aspx?CID=9807933"/>
    <hyperlink ref="M86" r:id="rId116" display="https://www.judgingcard.com/Results/ScoreCard.aspx?CID=9807903"/>
    <hyperlink ref="M87" r:id="rId117" display="https://www.judgingcard.com/Results/ScoreCard.aspx?CID=9807828"/>
    <hyperlink ref="M88" r:id="rId118" display="https://www.judgingcard.com/Results/ScoreCard.aspx?CID=9807907"/>
    <hyperlink ref="M89" r:id="rId119" display="https://www.judgingcard.com/Results/ScoreCard.aspx?CID=9807948"/>
    <hyperlink ref="M90" r:id="rId120" display="https://www.judgingcard.com/Results/ScoreCard.aspx?CID=9807851"/>
    <hyperlink ref="M91" r:id="rId121" display="https://www.judgingcard.com/Results/ScoreCard.aspx?CID=9807877"/>
    <hyperlink ref="M92" r:id="rId122" display="https://www.judgingcard.com/Results/ScoreCard.aspx?CID=9807861"/>
    <hyperlink ref="M93" r:id="rId123" display="https://www.judgingcard.com/Results/ScoreCard.aspx?CID=9807910"/>
    <hyperlink ref="M94" r:id="rId124" display="https://www.judgingcard.com/Results/ScoreCard.aspx?CID=9807902"/>
    <hyperlink ref="M95" r:id="rId125" display="https://www.judgingcard.com/Results/ScoreCard.aspx?CID=9807972"/>
    <hyperlink ref="M96" r:id="rId126" display="https://www.judgingcard.com/Results/ScoreCard.aspx?CID=9807844"/>
    <hyperlink ref="M97" r:id="rId127" display="https://www.judgingcard.com/Results/ScoreCard.aspx?CID=9807833"/>
    <hyperlink ref="M98" r:id="rId128" display="https://www.judgingcard.com/Results/ScoreCard.aspx?CID=9807940"/>
    <hyperlink ref="M99" r:id="rId129" display="https://www.judgingcard.com/Results/ScoreCard.aspx?CID=9807959"/>
    <hyperlink ref="M100" r:id="rId130" display="https://www.judgingcard.com/Results/ScoreCard.aspx?CID=9807824"/>
    <hyperlink ref="M101" r:id="rId131" display="https://www.judgingcard.com/Results/ScoreCard.aspx?CID=9807846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N12" sqref="N12"/>
    </sheetView>
  </sheetViews>
  <sheetFormatPr defaultRowHeight="15" x14ac:dyDescent="0.25"/>
  <cols>
    <col min="1" max="1" width="19.7109375" customWidth="1"/>
    <col min="3" max="3" width="10" bestFit="1" customWidth="1"/>
    <col min="4" max="4" width="18.7109375" bestFit="1" customWidth="1"/>
    <col min="6" max="6" width="20.7109375" customWidth="1"/>
    <col min="8" max="8" width="10" bestFit="1" customWidth="1"/>
    <col min="9" max="9" width="18.7109375" bestFit="1" customWidth="1"/>
    <col min="11" max="11" width="25.140625" customWidth="1"/>
    <col min="13" max="13" width="10" bestFit="1" customWidth="1"/>
    <col min="14" max="14" width="18.7109375" bestFit="1" customWidth="1"/>
  </cols>
  <sheetData>
    <row r="1" spans="1:14" x14ac:dyDescent="0.25">
      <c r="A1" t="s">
        <v>221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.75" thickBot="1" x14ac:dyDescent="0.3">
      <c r="A2" s="2" t="s">
        <v>222</v>
      </c>
      <c r="B2" s="1">
        <v>566</v>
      </c>
      <c r="C2" s="1">
        <f>(B2/566)*100</f>
        <v>100</v>
      </c>
      <c r="D2" s="1">
        <v>100</v>
      </c>
      <c r="E2" s="1"/>
      <c r="F2" s="2" t="s">
        <v>330</v>
      </c>
      <c r="G2" s="1">
        <v>597</v>
      </c>
      <c r="H2" s="1">
        <f>(G2/597)*100</f>
        <v>100</v>
      </c>
      <c r="I2" s="1">
        <v>100</v>
      </c>
      <c r="J2" s="1"/>
      <c r="K2" s="2" t="s">
        <v>168</v>
      </c>
      <c r="L2" s="1">
        <v>609</v>
      </c>
      <c r="M2" s="1">
        <f>(L2/609)*100</f>
        <v>100</v>
      </c>
      <c r="N2" s="1">
        <v>100</v>
      </c>
    </row>
    <row r="3" spans="1:14" ht="15.75" thickBot="1" x14ac:dyDescent="0.3">
      <c r="A3" s="2" t="s">
        <v>228</v>
      </c>
      <c r="B3" s="1">
        <v>551</v>
      </c>
      <c r="C3" s="1">
        <f t="shared" ref="C3:C7" si="0">(B3/566)*100</f>
        <v>97.34982332155478</v>
      </c>
      <c r="D3" s="1">
        <v>97.35</v>
      </c>
      <c r="E3" s="1"/>
      <c r="F3" s="2" t="s">
        <v>234</v>
      </c>
      <c r="G3" s="1">
        <v>592</v>
      </c>
      <c r="H3" s="1">
        <f t="shared" ref="H3:H19" si="1">(G3/597)*100</f>
        <v>99.162479061976555</v>
      </c>
      <c r="I3" s="1">
        <v>99.16</v>
      </c>
      <c r="J3" s="1"/>
      <c r="K3" s="2" t="s">
        <v>160</v>
      </c>
      <c r="L3" s="1">
        <v>596</v>
      </c>
      <c r="M3" s="1">
        <f t="shared" ref="M3:M11" si="2">(L3/609)*100</f>
        <v>97.865353037766837</v>
      </c>
      <c r="N3" s="1">
        <v>97.87</v>
      </c>
    </row>
    <row r="4" spans="1:14" ht="15.75" thickBot="1" x14ac:dyDescent="0.3">
      <c r="A4" s="2" t="s">
        <v>419</v>
      </c>
      <c r="B4" s="1">
        <v>532</v>
      </c>
      <c r="C4" s="1">
        <f t="shared" si="0"/>
        <v>93.992932862190813</v>
      </c>
      <c r="D4" s="1">
        <v>93.99</v>
      </c>
      <c r="E4" s="1"/>
      <c r="F4" s="2" t="s">
        <v>333</v>
      </c>
      <c r="G4" s="1">
        <v>588</v>
      </c>
      <c r="H4" s="1">
        <f t="shared" si="1"/>
        <v>98.492462311557787</v>
      </c>
      <c r="I4" s="1">
        <v>98.49</v>
      </c>
      <c r="J4" s="1"/>
      <c r="K4" s="2" t="s">
        <v>162</v>
      </c>
      <c r="L4" s="1">
        <v>584</v>
      </c>
      <c r="M4" s="1">
        <f t="shared" si="2"/>
        <v>95.894909688013144</v>
      </c>
      <c r="N4" s="1">
        <v>95.89</v>
      </c>
    </row>
    <row r="5" spans="1:14" ht="15.75" thickBot="1" x14ac:dyDescent="0.3">
      <c r="A5" s="2" t="s">
        <v>229</v>
      </c>
      <c r="B5" s="1">
        <v>531</v>
      </c>
      <c r="C5" s="1">
        <f t="shared" si="0"/>
        <v>93.816254416961129</v>
      </c>
      <c r="D5" s="1">
        <v>93.82</v>
      </c>
      <c r="E5" s="1"/>
      <c r="F5" s="2" t="s">
        <v>126</v>
      </c>
      <c r="G5" s="1">
        <v>586</v>
      </c>
      <c r="H5" s="1">
        <f t="shared" si="1"/>
        <v>98.157453936348404</v>
      </c>
      <c r="I5" s="1">
        <v>98.16</v>
      </c>
      <c r="J5" s="1"/>
      <c r="K5" s="2" t="s">
        <v>112</v>
      </c>
      <c r="L5" s="1">
        <v>582</v>
      </c>
      <c r="M5" s="1">
        <f t="shared" si="2"/>
        <v>95.566502463054192</v>
      </c>
      <c r="N5" s="1">
        <v>95.57</v>
      </c>
    </row>
    <row r="6" spans="1:14" ht="15.75" thickBot="1" x14ac:dyDescent="0.3">
      <c r="A6" s="2" t="s">
        <v>226</v>
      </c>
      <c r="B6" s="1">
        <v>512</v>
      </c>
      <c r="C6" s="1">
        <f t="shared" si="0"/>
        <v>90.459363957597176</v>
      </c>
      <c r="D6" s="1">
        <v>90.46</v>
      </c>
      <c r="E6" s="1"/>
      <c r="F6" s="2" t="s">
        <v>235</v>
      </c>
      <c r="G6" s="1">
        <v>576</v>
      </c>
      <c r="H6" s="1">
        <f t="shared" si="1"/>
        <v>96.482412060301499</v>
      </c>
      <c r="I6" s="1">
        <v>96.48</v>
      </c>
      <c r="J6" s="1"/>
      <c r="K6" s="2" t="s">
        <v>262</v>
      </c>
      <c r="L6" s="1">
        <v>582</v>
      </c>
      <c r="M6" s="1">
        <f t="shared" si="2"/>
        <v>95.566502463054192</v>
      </c>
      <c r="N6" s="1">
        <v>95.57</v>
      </c>
    </row>
    <row r="7" spans="1:14" ht="15.75" thickBot="1" x14ac:dyDescent="0.3">
      <c r="A7" s="2" t="s">
        <v>420</v>
      </c>
      <c r="B7" s="1">
        <v>487</v>
      </c>
      <c r="C7" s="1">
        <f t="shared" si="0"/>
        <v>86.042402826855124</v>
      </c>
      <c r="D7" s="1">
        <v>86.04</v>
      </c>
      <c r="E7" s="1"/>
      <c r="F7" s="2" t="s">
        <v>238</v>
      </c>
      <c r="G7" s="1">
        <v>567</v>
      </c>
      <c r="H7" s="1">
        <f t="shared" si="1"/>
        <v>94.9748743718593</v>
      </c>
      <c r="I7" s="1">
        <v>94.97</v>
      </c>
      <c r="J7" s="1"/>
      <c r="K7" s="2" t="s">
        <v>170</v>
      </c>
      <c r="L7" s="1">
        <v>576</v>
      </c>
      <c r="M7" s="1">
        <f t="shared" si="2"/>
        <v>94.581280788177338</v>
      </c>
      <c r="N7" s="1">
        <v>94.58</v>
      </c>
    </row>
    <row r="8" spans="1:14" ht="15.75" thickBot="1" x14ac:dyDescent="0.3">
      <c r="F8" s="2" t="s">
        <v>134</v>
      </c>
      <c r="G8" s="1">
        <v>564</v>
      </c>
      <c r="H8" s="1">
        <f t="shared" si="1"/>
        <v>94.472361809045225</v>
      </c>
      <c r="I8" s="1">
        <v>94.47</v>
      </c>
      <c r="J8" s="1"/>
      <c r="K8" s="2" t="s">
        <v>187</v>
      </c>
      <c r="L8" s="1">
        <v>569</v>
      </c>
      <c r="M8" s="1">
        <f t="shared" si="2"/>
        <v>93.431855500821015</v>
      </c>
      <c r="N8" s="1">
        <v>93.43</v>
      </c>
    </row>
    <row r="9" spans="1:14" ht="15.75" thickBot="1" x14ac:dyDescent="0.3">
      <c r="F9" s="2" t="s">
        <v>421</v>
      </c>
      <c r="G9" s="1">
        <v>553</v>
      </c>
      <c r="H9" s="1">
        <f t="shared" si="1"/>
        <v>92.629815745393643</v>
      </c>
      <c r="I9" s="1">
        <v>92.63</v>
      </c>
      <c r="J9" s="1"/>
      <c r="K9" s="2" t="s">
        <v>347</v>
      </c>
      <c r="L9" s="1">
        <v>566</v>
      </c>
      <c r="M9" s="1">
        <f t="shared" si="2"/>
        <v>92.939244663382595</v>
      </c>
      <c r="N9" s="1">
        <v>92.94</v>
      </c>
    </row>
    <row r="10" spans="1:14" ht="15.75" thickBot="1" x14ac:dyDescent="0.3">
      <c r="F10" s="2" t="s">
        <v>239</v>
      </c>
      <c r="G10" s="1">
        <v>545</v>
      </c>
      <c r="H10" s="1">
        <f t="shared" si="1"/>
        <v>91.289782244556122</v>
      </c>
      <c r="I10" s="1">
        <v>91.29</v>
      </c>
      <c r="J10" s="1"/>
      <c r="K10" s="2" t="s">
        <v>357</v>
      </c>
      <c r="L10" s="1">
        <v>537</v>
      </c>
      <c r="M10" s="1">
        <f t="shared" si="2"/>
        <v>88.177339901477836</v>
      </c>
      <c r="N10" s="1">
        <v>88.18</v>
      </c>
    </row>
    <row r="11" spans="1:14" ht="15.75" thickBot="1" x14ac:dyDescent="0.3">
      <c r="F11" s="2" t="s">
        <v>158</v>
      </c>
      <c r="G11" s="1">
        <v>542</v>
      </c>
      <c r="H11" s="1">
        <f t="shared" si="1"/>
        <v>90.787269681742046</v>
      </c>
      <c r="I11" s="1">
        <v>90.79</v>
      </c>
      <c r="J11" s="1"/>
      <c r="K11" s="2" t="s">
        <v>380</v>
      </c>
      <c r="L11" s="1">
        <v>520</v>
      </c>
      <c r="M11" s="1">
        <f t="shared" si="2"/>
        <v>85.385878489326757</v>
      </c>
      <c r="N11" s="1">
        <v>85.39</v>
      </c>
    </row>
    <row r="12" spans="1:14" ht="15.75" thickBot="1" x14ac:dyDescent="0.3">
      <c r="F12" s="2" t="s">
        <v>130</v>
      </c>
      <c r="G12" s="1">
        <v>542</v>
      </c>
      <c r="H12" s="1">
        <f t="shared" si="1"/>
        <v>90.787269681742046</v>
      </c>
      <c r="I12" s="1">
        <v>90.79</v>
      </c>
      <c r="J12" s="1"/>
    </row>
    <row r="13" spans="1:14" ht="15.75" thickBot="1" x14ac:dyDescent="0.3">
      <c r="F13" s="2" t="s">
        <v>145</v>
      </c>
      <c r="G13" s="1">
        <v>542</v>
      </c>
      <c r="H13" s="1">
        <f t="shared" si="1"/>
        <v>90.787269681742046</v>
      </c>
      <c r="I13" s="1">
        <v>90.79</v>
      </c>
      <c r="J13" s="1"/>
    </row>
    <row r="14" spans="1:14" ht="15.75" thickBot="1" x14ac:dyDescent="0.3">
      <c r="F14" s="2" t="s">
        <v>422</v>
      </c>
      <c r="G14" s="1">
        <v>542</v>
      </c>
      <c r="H14" s="1">
        <f t="shared" si="1"/>
        <v>90.787269681742046</v>
      </c>
      <c r="I14" s="1">
        <v>90.79</v>
      </c>
      <c r="J14" s="1"/>
    </row>
    <row r="15" spans="1:14" ht="15.75" thickBot="1" x14ac:dyDescent="0.3">
      <c r="F15" s="2" t="s">
        <v>124</v>
      </c>
      <c r="G15" s="1">
        <v>532</v>
      </c>
      <c r="H15" s="1">
        <f t="shared" si="1"/>
        <v>89.112227805695142</v>
      </c>
      <c r="I15" s="1">
        <v>89.11</v>
      </c>
      <c r="J15" s="1"/>
    </row>
    <row r="16" spans="1:14" ht="15.75" thickBot="1" x14ac:dyDescent="0.3">
      <c r="F16" s="2" t="s">
        <v>423</v>
      </c>
      <c r="G16" s="1">
        <v>526</v>
      </c>
      <c r="H16" s="1">
        <f t="shared" si="1"/>
        <v>88.107202680067005</v>
      </c>
      <c r="I16" s="1">
        <v>88.11</v>
      </c>
      <c r="J16" s="1"/>
    </row>
    <row r="17" spans="6:10" ht="15.75" thickBot="1" x14ac:dyDescent="0.3">
      <c r="F17" s="2" t="s">
        <v>242</v>
      </c>
      <c r="G17" s="1">
        <v>505</v>
      </c>
      <c r="H17" s="1">
        <f t="shared" si="1"/>
        <v>84.589614740368518</v>
      </c>
      <c r="I17" s="1">
        <v>84.59</v>
      </c>
      <c r="J17" s="1"/>
    </row>
    <row r="18" spans="6:10" ht="15.75" thickBot="1" x14ac:dyDescent="0.3">
      <c r="F18" s="2" t="s">
        <v>143</v>
      </c>
      <c r="G18" s="1">
        <v>484</v>
      </c>
      <c r="H18" s="1">
        <f t="shared" si="1"/>
        <v>81.072026800670017</v>
      </c>
      <c r="I18" s="1">
        <v>81.069999999999993</v>
      </c>
      <c r="J18" s="1"/>
    </row>
    <row r="19" spans="6:10" ht="15.75" thickBot="1" x14ac:dyDescent="0.3">
      <c r="F19" s="2" t="s">
        <v>424</v>
      </c>
      <c r="G19" s="1">
        <v>460</v>
      </c>
      <c r="H19" s="1">
        <f t="shared" si="1"/>
        <v>77.051926298157454</v>
      </c>
      <c r="I19" s="1">
        <v>77.05</v>
      </c>
      <c r="J19" s="1"/>
    </row>
  </sheetData>
  <hyperlinks>
    <hyperlink ref="A2" r:id="rId1" display="https://www.judgingcard.com/Results/ScoreCard.aspx?CID=10031760"/>
    <hyperlink ref="A3" r:id="rId2" display="https://www.judgingcard.com/Results/ScoreCard.aspx?CID=10031761"/>
    <hyperlink ref="A4" r:id="rId3" display="https://www.judgingcard.com/Results/ScoreCard.aspx?CID=10031763"/>
    <hyperlink ref="A5" r:id="rId4" display="https://www.judgingcard.com/Results/ScoreCard.aspx?CID=10031764"/>
    <hyperlink ref="A6" r:id="rId5" display="https://www.judgingcard.com/Results/ScoreCard.aspx?CID=10031762"/>
    <hyperlink ref="A7" r:id="rId6" display="https://www.judgingcard.com/Results/ScoreCard.aspx?CID=10031765"/>
    <hyperlink ref="F2" r:id="rId7" display="https://www.judgingcard.com/Results/ScoreCard.aspx?CID=10031774"/>
    <hyperlink ref="F3" r:id="rId8" display="https://www.judgingcard.com/Results/ScoreCard.aspx?CID=10031771"/>
    <hyperlink ref="F4" r:id="rId9" display="https://www.judgingcard.com/Results/ScoreCard.aspx?CID=10031773"/>
    <hyperlink ref="F5" r:id="rId10" display="https://www.judgingcard.com/Results/ScoreCard.aspx?CID=10031770"/>
    <hyperlink ref="F6" r:id="rId11" display="https://www.judgingcard.com/Results/ScoreCard.aspx?CID=10031777"/>
    <hyperlink ref="F7" r:id="rId12" display="https://www.judgingcard.com/Results/ScoreCard.aspx?CID=10031782"/>
    <hyperlink ref="F8" r:id="rId13" display="https://www.judgingcard.com/Results/ScoreCard.aspx?CID=10031783"/>
    <hyperlink ref="F9" r:id="rId14" display="https://www.judgingcard.com/Results/ScoreCard.aspx?CID=10031766"/>
    <hyperlink ref="F10" r:id="rId15" display="https://www.judgingcard.com/Results/ScoreCard.aspx?CID=10031772"/>
    <hyperlink ref="F11" r:id="rId16" display="https://www.judgingcard.com/Results/ScoreCard.aspx?CID=10031781"/>
    <hyperlink ref="F12" r:id="rId17" display="https://www.judgingcard.com/Results/ScoreCard.aspx?CID=10031778"/>
    <hyperlink ref="F13" r:id="rId18" display="https://www.judgingcard.com/Results/ScoreCard.aspx?CID=10031779"/>
    <hyperlink ref="F14" r:id="rId19" display="https://www.judgingcard.com/Results/ScoreCard.aspx?CID=10031775"/>
    <hyperlink ref="F15" r:id="rId20" display="https://www.judgingcard.com/Results/ScoreCard.aspx?CID=10031767"/>
    <hyperlink ref="F16" r:id="rId21" display="https://www.judgingcard.com/Results/ScoreCard.aspx?CID=10031769"/>
    <hyperlink ref="F17" r:id="rId22" display="https://www.judgingcard.com/Results/ScoreCard.aspx?CID=10031780"/>
    <hyperlink ref="F18" r:id="rId23" display="https://www.judgingcard.com/Results/ScoreCard.aspx?CID=10031768"/>
    <hyperlink ref="F19" r:id="rId24" display="https://www.judgingcard.com/Results/ScoreCard.aspx?CID=10031776"/>
    <hyperlink ref="K2" r:id="rId25" display="https://www.judgingcard.com/Results/ScoreCard.aspx?CID=10031789"/>
    <hyperlink ref="K3" r:id="rId26" display="https://www.judgingcard.com/Results/ScoreCard.aspx?CID=10031787"/>
    <hyperlink ref="K4" r:id="rId27" display="https://www.judgingcard.com/Results/ScoreCard.aspx?CID=10031794"/>
    <hyperlink ref="K5" r:id="rId28" display="https://www.judgingcard.com/Results/ScoreCard.aspx?CID=10031792"/>
    <hyperlink ref="K6" r:id="rId29" display="https://www.judgingcard.com/Results/ScoreCard.aspx?CID=10031790"/>
    <hyperlink ref="K7" r:id="rId30" display="https://www.judgingcard.com/Results/ScoreCard.aspx?CID=10031786"/>
    <hyperlink ref="K8" r:id="rId31" display="https://www.judgingcard.com/Results/ScoreCard.aspx?CID=10031793"/>
    <hyperlink ref="K9" r:id="rId32" display="https://www.judgingcard.com/Results/ScoreCard.aspx?CID=10031788"/>
    <hyperlink ref="K10" r:id="rId33" display="https://www.judgingcard.com/Results/ScoreCard.aspx?CID=10031795"/>
    <hyperlink ref="K11" r:id="rId34" display="https://www.judgingcard.com/Results/ScoreCard.aspx?CID=10031791"/>
  </hyperlinks>
  <pageMargins left="0.7" right="0.7" top="0.75" bottom="0.75" header="0.3" footer="0.3"/>
  <pageSetup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Junior 307 Standings</vt:lpstr>
      <vt:lpstr>Intermediate 307 Standings</vt:lpstr>
      <vt:lpstr>Senior 307 Standings</vt:lpstr>
      <vt:lpstr>LCCC Rendezvous Days</vt:lpstr>
      <vt:lpstr>Casper College Fall Contest</vt:lpstr>
      <vt:lpstr>CWC Contest</vt:lpstr>
      <vt:lpstr>Northwest College Contest</vt:lpstr>
      <vt:lpstr>Casper College Contest</vt:lpstr>
      <vt:lpstr>Fremont County Contest</vt:lpstr>
      <vt:lpstr>EWC Contest </vt:lpstr>
      <vt:lpstr>UW Contest</vt:lpstr>
    </vt:vector>
  </TitlesOfParts>
  <Company>UWIT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K Eldridge</dc:creator>
  <cp:lastModifiedBy>Landon K Eldridge</cp:lastModifiedBy>
  <dcterms:created xsi:type="dcterms:W3CDTF">2026-03-25T16:33:01Z</dcterms:created>
  <dcterms:modified xsi:type="dcterms:W3CDTF">2026-06-11T18:51:34Z</dcterms:modified>
</cp:coreProperties>
</file>